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000" activeTab="5"/>
  </bookViews>
  <sheets>
    <sheet name="стр.1 (4)" sheetId="1" r:id="rId1"/>
    <sheet name="стр. 1 (2)" sheetId="2" state="hidden" r:id="rId2"/>
    <sheet name="стр.1 (2)" sheetId="3" state="hidden" r:id="rId3"/>
    <sheet name="стр.2_5 (4)" sheetId="4" r:id="rId4"/>
    <sheet name="стр.2_5 (5)" sheetId="5" state="hidden" r:id="rId5"/>
    <sheet name="стр.2_5 (2)" sheetId="6" r:id="rId6"/>
  </sheets>
  <definedNames>
    <definedName name="_xlnm.Print_Area" localSheetId="0">'стр.1 (4)'!$A$1:$FE$43</definedName>
    <definedName name="_xlnm.Print_Area" localSheetId="3">'стр.2_5 (4)'!$A$1:$DA$158</definedName>
  </definedNames>
  <calcPr fullCalcOnLoad="1"/>
</workbook>
</file>

<file path=xl/sharedStrings.xml><?xml version="1.0" encoding="utf-8"?>
<sst xmlns="http://schemas.openxmlformats.org/spreadsheetml/2006/main" count="745" uniqueCount="177">
  <si>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</si>
  <si>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</si>
  <si>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</si>
  <si>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</si>
  <si>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</si>
  <si>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</si>
  <si>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</si>
  <si>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</si>
  <si>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</si>
  <si>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</si>
  <si>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</si>
  <si>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</si>
  <si>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</si>
  <si>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</si>
  <si>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</si>
  <si>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</si>
  <si>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</si>
  <si>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</si>
  <si>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</si>
  <si>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</si>
  <si>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</si>
  <si>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</si>
  <si>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</si>
  <si>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</si>
  <si>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</si>
  <si>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</si>
  <si>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</si>
  <si>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</si>
  <si>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</si>
  <si>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</si>
  <si>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</si>
  <si>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</si>
  <si>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</si>
  <si>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</si>
  <si>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</si>
  <si>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</si>
  <si>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</si>
  <si>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</si>
  <si>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</si>
  <si>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</si>
  <si>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</si>
  <si>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</si>
  <si>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</si>
  <si>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</si>
  <si>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</si>
  <si>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</si>
  <si>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</si>
  <si>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</si>
  <si>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</si>
  <si>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</si>
  <si>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</si>
  <si>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</si>
  <si>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</si>
  <si>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</si>
  <si>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</si>
  <si>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</si>
  <si>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</si>
  <si>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</si>
  <si>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</si>
  <si>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</si>
  <si>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</si>
  <si>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</si>
  <si>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</si>
  <si>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</si>
  <si>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</si>
  <si>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</si>
  <si>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</si>
  <si>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</si>
  <si>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</si>
  <si>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</si>
  <si>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</si>
  <si>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</si>
  <si>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</si>
  <si>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</si>
  <si>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</si>
  <si>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</si>
  <si>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</si>
  <si>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</si>
  <si>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</si>
  <si>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</si>
  <si>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</si>
  <si>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</si>
  <si>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</si>
  <si>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</si>
  <si>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</si>
  <si>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</si>
  <si>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</si>
  <si>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</si>
  <si>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</si>
  <si>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</si>
  <si>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</si>
  <si>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</si>
  <si>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</si>
  <si>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</si>
  <si>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</si>
  <si>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муниципального учреждения</t>
  </si>
  <si>
    <t>Приложение к Плану финансово-хозяйственной деятельности муниципального учреждения муниципального образования город Балаково, Балаковского муниципального района</t>
  </si>
  <si>
    <t>Бюджет Балаковского муниципального района</t>
  </si>
  <si>
    <t>Внутризоновая, местная, междугородняя телефонная связь</t>
  </si>
  <si>
    <t>Интернет</t>
  </si>
  <si>
    <t>Тепло</t>
  </si>
  <si>
    <t>Вода</t>
  </si>
  <si>
    <t>Эл.энергия</t>
  </si>
  <si>
    <t>4</t>
  </si>
  <si>
    <t>6</t>
  </si>
  <si>
    <t>Тех.обслуживание приборов учета тепла</t>
  </si>
  <si>
    <t>Директор</t>
  </si>
  <si>
    <t>Уборщик  производственных и служебных помещений</t>
  </si>
  <si>
    <t>Нераспределенный стимулирующий фонд</t>
  </si>
  <si>
    <t>Земельный налог</t>
  </si>
  <si>
    <t>Фрахтование транспортных средств на организованные перевозки группы детей</t>
  </si>
  <si>
    <t>Вывоз ТБО</t>
  </si>
  <si>
    <t>Дератизация, дезинфекция</t>
  </si>
  <si>
    <t>Тех.обслуживание пожарной сигнализации</t>
  </si>
  <si>
    <t>Заместитель директора по учебно-воспитательной работе</t>
  </si>
  <si>
    <t>Заместитель директора по административно-хозяйственной  части</t>
  </si>
  <si>
    <t>Рабочий по комплексному обслуживанию и ремонту зданий</t>
  </si>
  <si>
    <t>Ремонтировщик плоскостных сооружений</t>
  </si>
  <si>
    <t>Уборщик территории</t>
  </si>
  <si>
    <t>Слесарь-сантехник</t>
  </si>
  <si>
    <t>Плотник</t>
  </si>
  <si>
    <t>Инструктор-мотодист</t>
  </si>
  <si>
    <t>Транспортные расходы согласно календарного плана</t>
  </si>
  <si>
    <t>5</t>
  </si>
  <si>
    <t>Медицинский осмотр</t>
  </si>
  <si>
    <t>7</t>
  </si>
  <si>
    <t>8</t>
  </si>
  <si>
    <t>Заправка катриджей</t>
  </si>
  <si>
    <t>Подписка</t>
  </si>
  <si>
    <t>Услуги нотариуса</t>
  </si>
  <si>
    <t>Приобретение медикаментов</t>
  </si>
  <si>
    <t>Приобретение хоз.товаров</t>
  </si>
  <si>
    <t>Приобретение СИЗ</t>
  </si>
  <si>
    <t>Приобретение канц.товаров</t>
  </si>
  <si>
    <t>ГСМ</t>
  </si>
  <si>
    <t>Питание судей на соревнованиях</t>
  </si>
  <si>
    <t>Питание участников соревнований</t>
  </si>
  <si>
    <t>строительный контроль</t>
  </si>
  <si>
    <t>Предоставление спортивного зала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</si>
  <si>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</si>
  <si>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</si>
  <si>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</si>
  <si>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</si>
  <si>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</si>
  <si>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</si>
  <si>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</si>
  <si>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</si>
  <si>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</si>
  <si>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</si>
  <si>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</si>
  <si>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</si>
  <si>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1.2. (а) Расчеты (обоснования) командировочных расходов участников</t>
  </si>
  <si>
    <t>Проживание участников соревнований</t>
  </si>
  <si>
    <t xml:space="preserve">  поступления от оказания услуг (выполнения работ) на платной основе и от иной приносящей доход деятельности</t>
  </si>
  <si>
    <t>электромонтер по  обслуживанию и  ремонту электрооборудования</t>
  </si>
  <si>
    <t>22</t>
  </si>
  <si>
    <t>Сторож</t>
  </si>
  <si>
    <t>Тренер</t>
  </si>
  <si>
    <t>Ст. Тренер</t>
  </si>
  <si>
    <t>Старший тренер</t>
  </si>
  <si>
    <t>заявочные взносы</t>
  </si>
  <si>
    <t>зарядка огнетушителей</t>
  </si>
  <si>
    <t>дежурство бригады скорой помощи</t>
  </si>
  <si>
    <t>Обслуживание катка (очистка от снега,  и пр.)</t>
  </si>
  <si>
    <t xml:space="preserve">оплата налога по усн </t>
  </si>
  <si>
    <t>опрессовка</t>
  </si>
  <si>
    <t>поверка и калибровка средств измерений теплового узла</t>
  </si>
  <si>
    <t>публикация годового отчета в газете</t>
  </si>
  <si>
    <t>гос.экспертиза сметной документации</t>
  </si>
  <si>
    <t>изготовление журналов учета посещения учащихся</t>
  </si>
  <si>
    <t>Приобретение спортинвентаря</t>
  </si>
  <si>
    <t>Приобретение табло электронного для спортзала</t>
  </si>
  <si>
    <t>приобретение стоек волейбольных для площадки</t>
  </si>
  <si>
    <t>Приобретение ворот футбольных</t>
  </si>
  <si>
    <t>Тех.обслуживание охранной сигнализации</t>
  </si>
  <si>
    <t>проведение спортивных мероприятий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</si>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</sst>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#,##0.00\ _₽"/>
    <numFmt numFmtId="175" formatCode="0.0"/>
    <numFmt numFmtId="176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9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5" xfId="0" applyNumberFormat="1" applyFont="1" applyFill="1" applyBorder="1" applyAlignment="1">
      <alignment horizontal="left" vertical="center" wrapText="1"/>
    </xf>
    <xf numFmtId="0" fontId="1" fillId="32" borderId="16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74" fontId="9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174" fontId="1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174" fontId="1" fillId="0" borderId="2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32" borderId="14" xfId="0" applyNumberFormat="1" applyFont="1" applyFill="1" applyBorder="1" applyAlignment="1">
      <alignment horizontal="center" vertical="center"/>
    </xf>
    <xf numFmtId="0" fontId="1" fillId="32" borderId="14" xfId="0" applyNumberFormat="1" applyFont="1" applyFill="1" applyBorder="1" applyAlignment="1">
      <alignment horizontal="left" vertical="center" wrapText="1"/>
    </xf>
    <xf numFmtId="4" fontId="1" fillId="32" borderId="14" xfId="0" applyNumberFormat="1" applyFont="1" applyFill="1" applyBorder="1" applyAlignment="1">
      <alignment horizontal="center" vertical="center"/>
    </xf>
    <xf numFmtId="0" fontId="1" fillId="32" borderId="14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E43"/>
  <sheetViews>
    <sheetView zoomScaleSheetLayoutView="100" workbookViewId="0" topLeftCell="A36">
      <selection activeCell="EO43" sqref="EO43:FE43"/>
    </sheetView>
  </sheetViews>
  <sheetFormatPr defaultColWidth="0.875" defaultRowHeight="12.75"/>
  <cols>
    <col min="1" max="22" width="0.875" style="18" customWidth="1"/>
    <col min="23" max="23" width="1.625" style="18" customWidth="1"/>
    <col min="24" max="16384" width="0.875" style="18" customWidth="1"/>
  </cols>
  <sheetData>
    <row r="1" s="16" customFormat="1" ht="12"/>
    <row r="2" spans="105:161" s="16" customFormat="1" ht="16.5" customHeight="1">
      <c r="DA2" s="40" t="s">
        <v>96</v>
      </c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05:161" ht="3" customHeight="1"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05:161" s="19" customFormat="1" ht="11.25" customHeight="1"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05:161" ht="12.75"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</row>
    <row r="6" s="20" customFormat="1" ht="15">
      <c r="FE6" s="21"/>
    </row>
    <row r="8" spans="1:161" s="22" customFormat="1" ht="15.75">
      <c r="A8" s="52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</row>
    <row r="10" spans="1:161" s="20" customFormat="1" ht="15">
      <c r="A10" s="61" t="s">
        <v>17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</row>
    <row r="11" ht="6" customHeight="1"/>
    <row r="12" spans="1:161" s="23" customFormat="1" ht="14.25">
      <c r="A12" s="23" t="s">
        <v>16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</row>
    <row r="13" spans="24:161" s="23" customFormat="1" ht="6" customHeight="1"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23" customFormat="1" ht="14.25">
      <c r="A14" s="64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3" t="s">
        <v>97</v>
      </c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</row>
    <row r="15" ht="9.75" customHeight="1"/>
    <row r="16" spans="1:161" s="20" customFormat="1" ht="15">
      <c r="A16" s="61" t="s">
        <v>14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</row>
    <row r="17" ht="10.5" customHeight="1"/>
    <row r="18" spans="1:161" s="26" customFormat="1" ht="13.5" customHeight="1">
      <c r="A18" s="42" t="s">
        <v>0</v>
      </c>
      <c r="B18" s="43"/>
      <c r="C18" s="43"/>
      <c r="D18" s="43"/>
      <c r="E18" s="43"/>
      <c r="F18" s="44"/>
      <c r="G18" s="42" t="s">
        <v>11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  <c r="Y18" s="42" t="s">
        <v>4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58" t="s">
        <v>1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60"/>
      <c r="DI18" s="42" t="s">
        <v>8</v>
      </c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4"/>
      <c r="DY18" s="42" t="s">
        <v>9</v>
      </c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4"/>
      <c r="EO18" s="42" t="s">
        <v>10</v>
      </c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4"/>
    </row>
    <row r="19" spans="1:161" s="26" customFormat="1" ht="13.5" customHeight="1">
      <c r="A19" s="45"/>
      <c r="B19" s="46"/>
      <c r="C19" s="46"/>
      <c r="D19" s="46"/>
      <c r="E19" s="46"/>
      <c r="F19" s="47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45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  <c r="AO19" s="42" t="s">
        <v>3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58" t="s">
        <v>2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60"/>
      <c r="DI19" s="45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7"/>
      <c r="DY19" s="45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7"/>
      <c r="EO19" s="45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26" customFormat="1" ht="39.75" customHeight="1">
      <c r="A20" s="48"/>
      <c r="B20" s="49"/>
      <c r="C20" s="49"/>
      <c r="D20" s="49"/>
      <c r="E20" s="49"/>
      <c r="F20" s="5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4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0"/>
      <c r="AO20" s="48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0"/>
      <c r="BF20" s="51" t="s">
        <v>5</v>
      </c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 t="s">
        <v>6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 t="s">
        <v>7</v>
      </c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48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0"/>
      <c r="DY20" s="48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27" customFormat="1" ht="12.75">
      <c r="A21" s="41">
        <v>1</v>
      </c>
      <c r="B21" s="41"/>
      <c r="C21" s="41"/>
      <c r="D21" s="41"/>
      <c r="E21" s="41"/>
      <c r="F21" s="41"/>
      <c r="G21" s="41">
        <v>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>
        <v>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>
        <v>4</v>
      </c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>
        <v>5</v>
      </c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>
        <v>6</v>
      </c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>
        <v>7</v>
      </c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>
        <v>8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>
        <v>9</v>
      </c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>
        <v>10</v>
      </c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</row>
    <row r="22" spans="1:161" s="28" customFormat="1" ht="45" customHeight="1">
      <c r="A22" s="34" t="s">
        <v>31</v>
      </c>
      <c r="B22" s="34"/>
      <c r="C22" s="34"/>
      <c r="D22" s="34"/>
      <c r="E22" s="34"/>
      <c r="F22" s="34"/>
      <c r="G22" s="35" t="s">
        <v>106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1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3">
        <f aca="true" t="shared" si="0" ref="AO22:AO27">BF22+BX22+CQ22</f>
        <v>47183.85</v>
      </c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>
        <v>24965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>
        <v>0</v>
      </c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>
        <v>22218.85</v>
      </c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2">
        <v>1</v>
      </c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3">
        <f>(Y22*AO22*(1+DI22/100%)*DY22*12)</f>
        <v>566206.2</v>
      </c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1" s="28" customFormat="1" ht="72.75" customHeight="1">
      <c r="A23" s="34" t="s">
        <v>35</v>
      </c>
      <c r="B23" s="34"/>
      <c r="C23" s="34"/>
      <c r="D23" s="34"/>
      <c r="E23" s="34"/>
      <c r="F23" s="34"/>
      <c r="G23" s="35" t="s">
        <v>114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v>1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3">
        <f t="shared" si="0"/>
        <v>40080.04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>
        <v>23716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>
        <v>0</v>
      </c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>
        <v>16364.04</v>
      </c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2">
        <v>1</v>
      </c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3">
        <f aca="true" t="shared" si="1" ref="EO23:EO41">(Y23*AO23*(1+DI23/100%)*DY23*12)</f>
        <v>480960.48</v>
      </c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1" s="28" customFormat="1" ht="72" customHeight="1">
      <c r="A24" s="34" t="s">
        <v>41</v>
      </c>
      <c r="B24" s="34"/>
      <c r="C24" s="34"/>
      <c r="D24" s="34"/>
      <c r="E24" s="34"/>
      <c r="F24" s="34"/>
      <c r="G24" s="35" t="s">
        <v>115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>
        <v>1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3">
        <f t="shared" si="0"/>
        <v>30096.45</v>
      </c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>
        <v>21345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>
        <v>0</v>
      </c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>
        <v>8751.45</v>
      </c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2">
        <v>1</v>
      </c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3">
        <f t="shared" si="1"/>
        <v>361157.4</v>
      </c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1" s="28" customFormat="1" ht="59.25" customHeight="1">
      <c r="A25" s="34" t="s">
        <v>103</v>
      </c>
      <c r="B25" s="34"/>
      <c r="C25" s="34"/>
      <c r="D25" s="34"/>
      <c r="E25" s="34"/>
      <c r="F25" s="34"/>
      <c r="G25" s="35" t="s">
        <v>116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>
        <v>2.5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3">
        <f t="shared" si="0"/>
        <v>6204</v>
      </c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>
        <v>6204</v>
      </c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>
        <v>0</v>
      </c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2">
        <v>1</v>
      </c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3">
        <f t="shared" si="1"/>
        <v>186120</v>
      </c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s="28" customFormat="1" ht="64.5" customHeight="1">
      <c r="A26" s="34" t="s">
        <v>123</v>
      </c>
      <c r="B26" s="34"/>
      <c r="C26" s="34"/>
      <c r="D26" s="34"/>
      <c r="E26" s="34"/>
      <c r="F26" s="34"/>
      <c r="G26" s="35" t="s">
        <v>154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>
        <v>1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3">
        <f t="shared" si="0"/>
        <v>6204</v>
      </c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>
        <v>6204</v>
      </c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>
        <v>0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2">
        <v>1</v>
      </c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3">
        <f>(Y26*AO26*(1+DI26/100%)*DY26*12)</f>
        <v>74448</v>
      </c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s="28" customFormat="1" ht="49.5" customHeight="1">
      <c r="A27" s="34" t="s">
        <v>104</v>
      </c>
      <c r="B27" s="34"/>
      <c r="C27" s="34"/>
      <c r="D27" s="34"/>
      <c r="E27" s="34"/>
      <c r="F27" s="34"/>
      <c r="G27" s="35" t="s">
        <v>156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>
        <v>8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3">
        <f t="shared" si="0"/>
        <v>7652.23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>
        <v>6204</v>
      </c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>
        <v>1448.23</v>
      </c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2">
        <v>1</v>
      </c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3">
        <f t="shared" si="1"/>
        <v>734614.08</v>
      </c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s="28" customFormat="1" ht="49.5" customHeight="1">
      <c r="A28" s="34" t="s">
        <v>125</v>
      </c>
      <c r="B28" s="34"/>
      <c r="C28" s="34"/>
      <c r="D28" s="34"/>
      <c r="E28" s="34"/>
      <c r="F28" s="34"/>
      <c r="G28" s="35" t="s">
        <v>117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>
        <v>6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3">
        <f aca="true" t="shared" si="2" ref="AO28:AO34">BF28+BX28+CQ28</f>
        <v>6204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>
        <v>6204</v>
      </c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>
        <v>0</v>
      </c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2">
        <v>1</v>
      </c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3">
        <f t="shared" si="1"/>
        <v>446688</v>
      </c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</row>
    <row r="29" spans="1:161" s="28" customFormat="1" ht="49.5" customHeight="1">
      <c r="A29" s="34" t="s">
        <v>126</v>
      </c>
      <c r="B29" s="34"/>
      <c r="C29" s="34"/>
      <c r="D29" s="34"/>
      <c r="E29" s="34"/>
      <c r="F29" s="34"/>
      <c r="G29" s="35" t="s">
        <v>118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>
        <v>2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3">
        <f t="shared" si="2"/>
        <v>6204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>
        <v>6204</v>
      </c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>
        <v>0</v>
      </c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2">
        <v>1</v>
      </c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3">
        <f t="shared" si="1"/>
        <v>148896</v>
      </c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</row>
    <row r="30" spans="1:161" s="28" customFormat="1" ht="49.5" customHeight="1">
      <c r="A30" s="34" t="s">
        <v>139</v>
      </c>
      <c r="B30" s="34"/>
      <c r="C30" s="34"/>
      <c r="D30" s="34"/>
      <c r="E30" s="34"/>
      <c r="F30" s="34"/>
      <c r="G30" s="35" t="s">
        <v>107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3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3">
        <f t="shared" si="2"/>
        <v>6204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>
        <v>6204</v>
      </c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>
        <v>0</v>
      </c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2">
        <v>1</v>
      </c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3">
        <f t="shared" si="1"/>
        <v>223344</v>
      </c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1:161" s="28" customFormat="1" ht="49.5" customHeight="1">
      <c r="A31" s="34" t="s">
        <v>140</v>
      </c>
      <c r="B31" s="34"/>
      <c r="C31" s="34"/>
      <c r="D31" s="34"/>
      <c r="E31" s="34"/>
      <c r="F31" s="34"/>
      <c r="G31" s="35" t="s">
        <v>119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v>1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3">
        <f t="shared" si="2"/>
        <v>6204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>
        <v>6204</v>
      </c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>
        <v>0</v>
      </c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2">
        <v>1</v>
      </c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3">
        <f t="shared" si="1"/>
        <v>74448</v>
      </c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</row>
    <row r="32" spans="1:161" s="28" customFormat="1" ht="49.5" customHeight="1">
      <c r="A32" s="34" t="s">
        <v>141</v>
      </c>
      <c r="B32" s="34"/>
      <c r="C32" s="34"/>
      <c r="D32" s="34"/>
      <c r="E32" s="34"/>
      <c r="F32" s="34"/>
      <c r="G32" s="35" t="s">
        <v>120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>
        <v>1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3">
        <f>BF32+BX32+CQ32</f>
        <v>6204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>
        <v>6204</v>
      </c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>
        <v>0</v>
      </c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2">
        <v>1</v>
      </c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3">
        <f t="shared" si="1"/>
        <v>74448</v>
      </c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1" s="28" customFormat="1" ht="49.5" customHeight="1">
      <c r="A33" s="34" t="s">
        <v>142</v>
      </c>
      <c r="B33" s="34"/>
      <c r="C33" s="34"/>
      <c r="D33" s="34"/>
      <c r="E33" s="34"/>
      <c r="F33" s="34"/>
      <c r="G33" s="35" t="s">
        <v>121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>
        <v>2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3">
        <f>BF33+BX33+CQ33</f>
        <v>9506.56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>
        <v>8488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>
        <v>0</v>
      </c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>
        <v>1018.56</v>
      </c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2">
        <v>1</v>
      </c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3">
        <f t="shared" si="1"/>
        <v>228157.44</v>
      </c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1" s="28" customFormat="1" ht="49.5" customHeight="1">
      <c r="A34" s="34" t="s">
        <v>143</v>
      </c>
      <c r="B34" s="34"/>
      <c r="C34" s="34"/>
      <c r="D34" s="34"/>
      <c r="E34" s="34"/>
      <c r="F34" s="34"/>
      <c r="G34" s="35" t="s">
        <v>157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>
        <v>1.46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3">
        <f t="shared" si="2"/>
        <v>13023.68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>
        <v>11958.85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>
        <v>0</v>
      </c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>
        <v>1064.83</v>
      </c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2">
        <v>1</v>
      </c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3">
        <f t="shared" si="1"/>
        <v>228174.87360000002</v>
      </c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1" s="28" customFormat="1" ht="50.25" customHeight="1">
      <c r="A35" s="34" t="s">
        <v>144</v>
      </c>
      <c r="B35" s="34"/>
      <c r="C35" s="34"/>
      <c r="D35" s="34"/>
      <c r="E35" s="34"/>
      <c r="F35" s="34"/>
      <c r="G35" s="35" t="s">
        <v>158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>
        <v>1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3">
        <f aca="true" t="shared" si="3" ref="AO35:AO41">BF35+BX35+CQ35</f>
        <v>16742.4</v>
      </c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>
        <v>11958.85</v>
      </c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>
        <v>0</v>
      </c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>
        <v>4783.55</v>
      </c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2">
        <v>1</v>
      </c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3">
        <f t="shared" si="1"/>
        <v>200908.80000000002</v>
      </c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1" s="28" customFormat="1" ht="50.25" customHeight="1">
      <c r="A36" s="34" t="s">
        <v>145</v>
      </c>
      <c r="B36" s="34"/>
      <c r="C36" s="34"/>
      <c r="D36" s="34"/>
      <c r="E36" s="34"/>
      <c r="F36" s="34"/>
      <c r="G36" s="35" t="s">
        <v>157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>
        <v>6.29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3">
        <f t="shared" si="3"/>
        <v>15135.91</v>
      </c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>
        <v>11380.4</v>
      </c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>
        <v>0</v>
      </c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>
        <v>3755.51</v>
      </c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2">
        <v>1</v>
      </c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3">
        <f t="shared" si="1"/>
        <v>1142458.4868</v>
      </c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</row>
    <row r="37" spans="1:161" s="28" customFormat="1" ht="50.25" customHeight="1">
      <c r="A37" s="34" t="s">
        <v>146</v>
      </c>
      <c r="B37" s="34"/>
      <c r="C37" s="34"/>
      <c r="D37" s="34"/>
      <c r="E37" s="34"/>
      <c r="F37" s="34"/>
      <c r="G37" s="35" t="s">
        <v>157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>
        <v>2.42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3">
        <f>BF37+BX37+CQ37</f>
        <v>8873.4</v>
      </c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>
        <v>8873.4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>
        <v>0</v>
      </c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2">
        <v>1</v>
      </c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3">
        <f t="shared" si="1"/>
        <v>257683.53599999996</v>
      </c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</row>
    <row r="38" spans="1:161" s="28" customFormat="1" ht="50.25" customHeight="1">
      <c r="A38" s="34" t="s">
        <v>147</v>
      </c>
      <c r="B38" s="34"/>
      <c r="C38" s="34"/>
      <c r="D38" s="34"/>
      <c r="E38" s="34"/>
      <c r="F38" s="34"/>
      <c r="G38" s="35" t="s">
        <v>157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>
        <v>2.83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3">
        <f t="shared" si="3"/>
        <v>18198.25</v>
      </c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>
        <v>10399</v>
      </c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>
        <v>0</v>
      </c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>
        <v>7799.25</v>
      </c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2">
        <v>1</v>
      </c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3">
        <f t="shared" si="1"/>
        <v>618012.5700000001</v>
      </c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1" s="28" customFormat="1" ht="50.25" customHeight="1">
      <c r="A39" s="34" t="s">
        <v>148</v>
      </c>
      <c r="B39" s="34"/>
      <c r="C39" s="34"/>
      <c r="D39" s="34"/>
      <c r="E39" s="34"/>
      <c r="F39" s="34"/>
      <c r="G39" s="35" t="s">
        <v>157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>
        <v>1.83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3">
        <f t="shared" si="3"/>
        <v>10885.6</v>
      </c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>
        <v>9896</v>
      </c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>
        <v>0</v>
      </c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>
        <v>989.6</v>
      </c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2">
        <v>1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3">
        <f t="shared" si="1"/>
        <v>239047.776</v>
      </c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s="28" customFormat="1" ht="50.25" customHeight="1">
      <c r="A40" s="34" t="s">
        <v>149</v>
      </c>
      <c r="B40" s="34"/>
      <c r="C40" s="34"/>
      <c r="D40" s="34"/>
      <c r="E40" s="34"/>
      <c r="F40" s="34"/>
      <c r="G40" s="35" t="s">
        <v>157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>
        <v>13.69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3">
        <f t="shared" si="3"/>
        <v>7716</v>
      </c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>
        <v>7716</v>
      </c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>
        <v>0</v>
      </c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2">
        <v>1</v>
      </c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3">
        <f t="shared" si="1"/>
        <v>1267584.48</v>
      </c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s="28" customFormat="1" ht="50.25" customHeight="1">
      <c r="A41" s="34" t="s">
        <v>150</v>
      </c>
      <c r="B41" s="34"/>
      <c r="C41" s="34"/>
      <c r="D41" s="34"/>
      <c r="E41" s="34"/>
      <c r="F41" s="34"/>
      <c r="G41" s="35" t="s">
        <v>159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>
        <v>1.33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7">
        <f t="shared" si="3"/>
        <v>13518.7</v>
      </c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9"/>
      <c r="BF41" s="33">
        <v>10399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>
        <v>0</v>
      </c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>
        <v>3119.7</v>
      </c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2">
        <v>1</v>
      </c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3">
        <f t="shared" si="1"/>
        <v>215758.45200000005</v>
      </c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</row>
    <row r="42" spans="1:161" s="28" customFormat="1" ht="50.25" customHeight="1">
      <c r="A42" s="34" t="s">
        <v>155</v>
      </c>
      <c r="B42" s="34"/>
      <c r="C42" s="34"/>
      <c r="D42" s="34"/>
      <c r="E42" s="34"/>
      <c r="F42" s="34"/>
      <c r="G42" s="65" t="s">
        <v>108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33">
        <f>194099.45</f>
        <v>194099.45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>
        <v>0</v>
      </c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>
        <f>139779.2+54320.25</f>
        <v>194099.45</v>
      </c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2">
        <v>1</v>
      </c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3">
        <f>AO42*12+0.03</f>
        <v>2329193.43</v>
      </c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</row>
    <row r="43" spans="1:161" s="29" customFormat="1" ht="18" customHeight="1">
      <c r="A43" s="54" t="s">
        <v>12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3" t="s">
        <v>13</v>
      </c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7">
        <f>SUM(AO22:BE42)</f>
        <v>476140.52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13</v>
      </c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 t="s">
        <v>13</v>
      </c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 t="s">
        <v>13</v>
      </c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13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 t="s">
        <v>13</v>
      </c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7">
        <f>SUM(EO22:FE42)</f>
        <v>10098310.0044</v>
      </c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</row>
  </sheetData>
  <sheetProtection/>
  <mergeCells count="247">
    <mergeCell ref="A42:F42"/>
    <mergeCell ref="AO42:BE42"/>
    <mergeCell ref="BF42:BW42"/>
    <mergeCell ref="BX42:CP42"/>
    <mergeCell ref="G42:AN42"/>
    <mergeCell ref="CQ42:DH42"/>
    <mergeCell ref="DI42:DX42"/>
    <mergeCell ref="DI35:DX35"/>
    <mergeCell ref="EO28:FE28"/>
    <mergeCell ref="DY42:EN42"/>
    <mergeCell ref="EO42:FE42"/>
    <mergeCell ref="DY35:EN35"/>
    <mergeCell ref="EO35:FE35"/>
    <mergeCell ref="DI29:DX29"/>
    <mergeCell ref="DY29:EN29"/>
    <mergeCell ref="G35:X35"/>
    <mergeCell ref="Y35:AN35"/>
    <mergeCell ref="AO35:BE35"/>
    <mergeCell ref="EO29:FE29"/>
    <mergeCell ref="DI27:DX27"/>
    <mergeCell ref="DY27:EN27"/>
    <mergeCell ref="EO27:FE27"/>
    <mergeCell ref="BF35:BW35"/>
    <mergeCell ref="BX35:CP35"/>
    <mergeCell ref="CQ35:DH35"/>
    <mergeCell ref="A27:F27"/>
    <mergeCell ref="G27:X27"/>
    <mergeCell ref="Y27:AN27"/>
    <mergeCell ref="AO27:BE27"/>
    <mergeCell ref="BF27:BW27"/>
    <mergeCell ref="BX27:CP27"/>
    <mergeCell ref="G28:X28"/>
    <mergeCell ref="A16:FE16"/>
    <mergeCell ref="BX23:CP23"/>
    <mergeCell ref="EO24:FE24"/>
    <mergeCell ref="DY22:EN22"/>
    <mergeCell ref="DY23:EN23"/>
    <mergeCell ref="DY24:EN24"/>
    <mergeCell ref="CQ22:DH22"/>
    <mergeCell ref="EO43:FE43"/>
    <mergeCell ref="A10:FE10"/>
    <mergeCell ref="X12:FE12"/>
    <mergeCell ref="DI18:DX20"/>
    <mergeCell ref="DY18:EN20"/>
    <mergeCell ref="EO18:FE20"/>
    <mergeCell ref="G18:X20"/>
    <mergeCell ref="AP14:FE14"/>
    <mergeCell ref="A14:AO14"/>
    <mergeCell ref="AO19:BE20"/>
    <mergeCell ref="EO21:FE21"/>
    <mergeCell ref="EO22:FE22"/>
    <mergeCell ref="CQ20:DH20"/>
    <mergeCell ref="BX20:CP20"/>
    <mergeCell ref="BX22:CP22"/>
    <mergeCell ref="EO23:FE23"/>
    <mergeCell ref="CQ21:DH21"/>
    <mergeCell ref="BX43:CP43"/>
    <mergeCell ref="BX21:CP21"/>
    <mergeCell ref="Y18:AN20"/>
    <mergeCell ref="CQ23:DH23"/>
    <mergeCell ref="BF19:DH19"/>
    <mergeCell ref="BF25:BW25"/>
    <mergeCell ref="BX25:CP25"/>
    <mergeCell ref="AO18:DH18"/>
    <mergeCell ref="Y25:AN25"/>
    <mergeCell ref="DY43:EN43"/>
    <mergeCell ref="DY21:EN21"/>
    <mergeCell ref="DI43:DX43"/>
    <mergeCell ref="DI21:DX21"/>
    <mergeCell ref="DI22:DX22"/>
    <mergeCell ref="DI23:DX23"/>
    <mergeCell ref="CQ24:DH24"/>
    <mergeCell ref="CQ25:DH25"/>
    <mergeCell ref="CQ27:DH27"/>
    <mergeCell ref="BX28:CP28"/>
    <mergeCell ref="CQ26:DH26"/>
    <mergeCell ref="BX24:CP24"/>
    <mergeCell ref="BF24:BW24"/>
    <mergeCell ref="BF43:BW43"/>
    <mergeCell ref="BF21:BW21"/>
    <mergeCell ref="BF22:BW22"/>
    <mergeCell ref="BF23:BW23"/>
    <mergeCell ref="BF29:BW29"/>
    <mergeCell ref="BF31:BW31"/>
    <mergeCell ref="BF32:BW32"/>
    <mergeCell ref="BF34:BW34"/>
    <mergeCell ref="BF41:BW41"/>
    <mergeCell ref="CQ43:DH43"/>
    <mergeCell ref="DI25:DX25"/>
    <mergeCell ref="EO25:FE25"/>
    <mergeCell ref="DY25:EN25"/>
    <mergeCell ref="DI28:DX28"/>
    <mergeCell ref="DY28:EN28"/>
    <mergeCell ref="DI30:DX30"/>
    <mergeCell ref="DY30:EN30"/>
    <mergeCell ref="EO30:FE30"/>
    <mergeCell ref="EO31:FE31"/>
    <mergeCell ref="A28:F28"/>
    <mergeCell ref="AO43:BE43"/>
    <mergeCell ref="AO21:BE21"/>
    <mergeCell ref="AO22:BE22"/>
    <mergeCell ref="AO23:BE23"/>
    <mergeCell ref="AO24:BE24"/>
    <mergeCell ref="A25:F25"/>
    <mergeCell ref="G25:X25"/>
    <mergeCell ref="AO25:BE25"/>
    <mergeCell ref="A35:F35"/>
    <mergeCell ref="A8:FE8"/>
    <mergeCell ref="Y43:AN43"/>
    <mergeCell ref="Y21:AN21"/>
    <mergeCell ref="G21:X21"/>
    <mergeCell ref="G22:X22"/>
    <mergeCell ref="G23:X23"/>
    <mergeCell ref="G24:X24"/>
    <mergeCell ref="Y22:AN22"/>
    <mergeCell ref="Y23:AN23"/>
    <mergeCell ref="A43:X43"/>
    <mergeCell ref="CQ28:DH28"/>
    <mergeCell ref="DA2:FE5"/>
    <mergeCell ref="A24:F24"/>
    <mergeCell ref="A21:F21"/>
    <mergeCell ref="A18:F20"/>
    <mergeCell ref="Y24:AN24"/>
    <mergeCell ref="A22:F22"/>
    <mergeCell ref="A23:F23"/>
    <mergeCell ref="DI24:DX24"/>
    <mergeCell ref="BF20:BW20"/>
    <mergeCell ref="G29:X29"/>
    <mergeCell ref="Y29:AN29"/>
    <mergeCell ref="AO29:BE29"/>
    <mergeCell ref="Y28:AN28"/>
    <mergeCell ref="AO28:BE28"/>
    <mergeCell ref="BF28:BW28"/>
    <mergeCell ref="BX29:CP29"/>
    <mergeCell ref="CQ29:DH29"/>
    <mergeCell ref="A30:F30"/>
    <mergeCell ref="G30:X30"/>
    <mergeCell ref="Y30:AN30"/>
    <mergeCell ref="AO30:BE30"/>
    <mergeCell ref="BF30:BW30"/>
    <mergeCell ref="BX30:CP30"/>
    <mergeCell ref="CQ30:DH30"/>
    <mergeCell ref="A29:F29"/>
    <mergeCell ref="AO32:BE32"/>
    <mergeCell ref="BX31:CP31"/>
    <mergeCell ref="CQ31:DH31"/>
    <mergeCell ref="DI31:DX31"/>
    <mergeCell ref="DY31:EN31"/>
    <mergeCell ref="A31:F31"/>
    <mergeCell ref="G31:X31"/>
    <mergeCell ref="Y31:AN31"/>
    <mergeCell ref="AO31:BE31"/>
    <mergeCell ref="BX32:CP32"/>
    <mergeCell ref="A33:F33"/>
    <mergeCell ref="G33:X33"/>
    <mergeCell ref="Y33:AN33"/>
    <mergeCell ref="AO33:BE33"/>
    <mergeCell ref="BF33:BW33"/>
    <mergeCell ref="BX33:CP33"/>
    <mergeCell ref="A32:F32"/>
    <mergeCell ref="G32:X32"/>
    <mergeCell ref="Y32:AN32"/>
    <mergeCell ref="CQ32:DH32"/>
    <mergeCell ref="DI32:DX32"/>
    <mergeCell ref="DY32:EN32"/>
    <mergeCell ref="EO32:FE32"/>
    <mergeCell ref="CQ33:DH33"/>
    <mergeCell ref="DI33:DX33"/>
    <mergeCell ref="DY33:EN33"/>
    <mergeCell ref="EO33:FE33"/>
    <mergeCell ref="BX34:CP34"/>
    <mergeCell ref="CQ34:DH34"/>
    <mergeCell ref="DI34:DX34"/>
    <mergeCell ref="DY34:EN34"/>
    <mergeCell ref="A34:F34"/>
    <mergeCell ref="G34:X34"/>
    <mergeCell ref="Y34:AN34"/>
    <mergeCell ref="AO34:BE34"/>
    <mergeCell ref="EO34:FE34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A41:F41"/>
    <mergeCell ref="G41:X41"/>
    <mergeCell ref="Y41:AN41"/>
    <mergeCell ref="AO41:BE41"/>
    <mergeCell ref="EO39:FE39"/>
    <mergeCell ref="A40:F40"/>
    <mergeCell ref="G40:X40"/>
    <mergeCell ref="Y40:AN40"/>
    <mergeCell ref="AO40:BE40"/>
    <mergeCell ref="BF40:BW40"/>
    <mergeCell ref="EO41:FE41"/>
    <mergeCell ref="CQ40:DH40"/>
    <mergeCell ref="DI40:DX40"/>
    <mergeCell ref="DY40:EN40"/>
    <mergeCell ref="EO40:FE40"/>
    <mergeCell ref="BX41:CP41"/>
    <mergeCell ref="CQ41:DH41"/>
    <mergeCell ref="DI41:DX41"/>
    <mergeCell ref="DY41:EN41"/>
    <mergeCell ref="BX40:CP40"/>
    <mergeCell ref="DI26:DX26"/>
    <mergeCell ref="DY26:EN26"/>
    <mergeCell ref="EO26:FE26"/>
    <mergeCell ref="A26:F26"/>
    <mergeCell ref="G26:X26"/>
    <mergeCell ref="Y26:AN26"/>
    <mergeCell ref="AO26:BE26"/>
    <mergeCell ref="BF26:BW26"/>
    <mergeCell ref="BX26:CP2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3"/>
  <sheetViews>
    <sheetView zoomScalePageLayoutView="0" workbookViewId="0" topLeftCell="A1">
      <selection activeCell="FR22" sqref="FR22"/>
    </sheetView>
  </sheetViews>
  <sheetFormatPr defaultColWidth="0.875" defaultRowHeight="12.75"/>
  <cols>
    <col min="1" max="22" width="0.875" style="1" customWidth="1"/>
    <col min="23" max="23" width="1.625" style="1" customWidth="1"/>
    <col min="24" max="16384" width="0.875" style="1" customWidth="1"/>
  </cols>
  <sheetData>
    <row r="1" spans="105:161" s="9" customFormat="1" ht="12"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5:161" s="9" customFormat="1" ht="16.5" customHeight="1">
      <c r="DA2" s="40" t="s">
        <v>96</v>
      </c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05:161" ht="3" customHeight="1"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05:161" s="10" customFormat="1" ht="11.25" customHeight="1"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05:161" ht="12.75"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</row>
    <row r="6" s="2" customFormat="1" ht="15">
      <c r="FE6" s="8"/>
    </row>
    <row r="8" spans="1:161" s="7" customFormat="1" ht="15.75">
      <c r="A8" s="70" t="s">
        <v>95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10" spans="1:161" s="2" customFormat="1" ht="15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ht="6" customHeight="1"/>
    <row r="12" spans="1:161" s="6" customFormat="1" ht="14.25">
      <c r="A12" s="6" t="s">
        <v>16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14.25">
      <c r="A14" s="68" t="s">
        <v>15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9" t="s">
        <v>97</v>
      </c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</row>
    <row r="15" ht="9.75" customHeight="1"/>
    <row r="16" spans="1:161" s="2" customFormat="1" ht="15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</row>
    <row r="17" ht="10.5" customHeight="1"/>
    <row r="18" spans="1:161" s="3" customFormat="1" ht="13.5" customHeight="1">
      <c r="A18" s="73" t="s">
        <v>0</v>
      </c>
      <c r="B18" s="74"/>
      <c r="C18" s="74"/>
      <c r="D18" s="74"/>
      <c r="E18" s="74"/>
      <c r="F18" s="75"/>
      <c r="G18" s="73" t="s">
        <v>11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3" t="s">
        <v>4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82" t="s">
        <v>1</v>
      </c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73" t="s">
        <v>8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5"/>
      <c r="DY18" s="73" t="s">
        <v>9</v>
      </c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5"/>
      <c r="EO18" s="73" t="s">
        <v>10</v>
      </c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5"/>
    </row>
    <row r="19" spans="1:161" s="3" customFormat="1" ht="13.5" customHeight="1">
      <c r="A19" s="76"/>
      <c r="B19" s="77"/>
      <c r="C19" s="77"/>
      <c r="D19" s="77"/>
      <c r="E19" s="77"/>
      <c r="F19" s="78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76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8"/>
      <c r="AO19" s="73" t="s">
        <v>3</v>
      </c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82" t="s">
        <v>2</v>
      </c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8"/>
      <c r="DY19" s="76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8"/>
      <c r="EO19" s="76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8"/>
    </row>
    <row r="20" spans="1:161" s="3" customFormat="1" ht="39.75" customHeight="1">
      <c r="A20" s="79"/>
      <c r="B20" s="80"/>
      <c r="C20" s="80"/>
      <c r="D20" s="80"/>
      <c r="E20" s="80"/>
      <c r="F20" s="81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1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85" t="s">
        <v>5</v>
      </c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 t="s">
        <v>6</v>
      </c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 t="s">
        <v>7</v>
      </c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79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1"/>
      <c r="DY20" s="79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79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4" customFormat="1" ht="12.75">
      <c r="A21" s="86">
        <v>1</v>
      </c>
      <c r="B21" s="86"/>
      <c r="C21" s="86"/>
      <c r="D21" s="86"/>
      <c r="E21" s="86"/>
      <c r="F21" s="86"/>
      <c r="G21" s="86">
        <v>2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>
        <v>3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>
        <v>4</v>
      </c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>
        <v>5</v>
      </c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>
        <v>6</v>
      </c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>
        <v>7</v>
      </c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>
        <v>8</v>
      </c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>
        <v>9</v>
      </c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>
        <v>10</v>
      </c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</row>
    <row r="22" spans="1:161" s="5" customFormat="1" ht="45" customHeight="1">
      <c r="A22" s="87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s="17" customFormat="1" ht="18" customHeight="1">
      <c r="A23" s="92" t="s">
        <v>12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91" t="s">
        <v>13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5">
        <f>SUM(AO22:BE22)</f>
        <v>0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 t="s">
        <v>13</v>
      </c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 t="s">
        <v>13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 t="s">
        <v>13</v>
      </c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 t="s">
        <v>13</v>
      </c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 t="s">
        <v>13</v>
      </c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0">
        <f>SUM(EO22:FE22)</f>
        <v>0</v>
      </c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</row>
  </sheetData>
  <sheetProtection/>
  <mergeCells count="48">
    <mergeCell ref="DY23:EN23"/>
    <mergeCell ref="EO23:FE23"/>
    <mergeCell ref="DI22:DX22"/>
    <mergeCell ref="DY22:EN22"/>
    <mergeCell ref="EO22:FE22"/>
    <mergeCell ref="BX23:CP23"/>
    <mergeCell ref="CQ23:DH23"/>
    <mergeCell ref="DI23:DX23"/>
    <mergeCell ref="DI21:DX21"/>
    <mergeCell ref="A23:X23"/>
    <mergeCell ref="Y23:AN23"/>
    <mergeCell ref="AO23:BE23"/>
    <mergeCell ref="BF23:BW23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A14:AO14"/>
    <mergeCell ref="AP14:FE14"/>
    <mergeCell ref="DA2:FE5"/>
    <mergeCell ref="A8:FE8"/>
    <mergeCell ref="A10:FE10"/>
    <mergeCell ref="X12:F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3"/>
  <sheetViews>
    <sheetView zoomScalePageLayoutView="0" workbookViewId="0" topLeftCell="A1">
      <selection activeCell="GC22" sqref="GC22"/>
    </sheetView>
  </sheetViews>
  <sheetFormatPr defaultColWidth="0.875" defaultRowHeight="12.75"/>
  <cols>
    <col min="1" max="22" width="0.875" style="1" customWidth="1"/>
    <col min="23" max="23" width="1.625" style="1" customWidth="1"/>
    <col min="24" max="16384" width="0.875" style="1" customWidth="1"/>
  </cols>
  <sheetData>
    <row r="1" spans="105:161" s="9" customFormat="1" ht="12"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5:161" s="9" customFormat="1" ht="16.5" customHeight="1">
      <c r="DA2" s="40" t="s">
        <v>96</v>
      </c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05:161" ht="3" customHeight="1"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05:161" s="10" customFormat="1" ht="11.25" customHeight="1"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05:161" ht="12.75"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</row>
    <row r="6" s="2" customFormat="1" ht="15">
      <c r="FE6" s="8"/>
    </row>
    <row r="8" spans="1:161" s="7" customFormat="1" ht="15.75">
      <c r="A8" s="70" t="s">
        <v>95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10" spans="1:161" s="2" customFormat="1" ht="15">
      <c r="A10" s="71" t="s">
        <v>17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</row>
    <row r="11" ht="6" customHeight="1"/>
    <row r="12" spans="1:161" s="6" customFormat="1" ht="14.25">
      <c r="A12" s="6" t="s">
        <v>16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27" customHeight="1">
      <c r="A14" s="101" t="s">
        <v>15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2" t="s">
        <v>153</v>
      </c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</row>
    <row r="15" ht="9.75" customHeight="1"/>
    <row r="16" spans="1:161" s="2" customFormat="1" ht="15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</row>
    <row r="17" ht="10.5" customHeight="1"/>
    <row r="18" spans="1:161" s="3" customFormat="1" ht="13.5" customHeight="1">
      <c r="A18" s="73" t="s">
        <v>0</v>
      </c>
      <c r="B18" s="74"/>
      <c r="C18" s="74"/>
      <c r="D18" s="74"/>
      <c r="E18" s="74"/>
      <c r="F18" s="75"/>
      <c r="G18" s="73" t="s">
        <v>11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3" t="s">
        <v>4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5"/>
      <c r="AO18" s="82" t="s">
        <v>1</v>
      </c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73" t="s">
        <v>8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5"/>
      <c r="DY18" s="73" t="s">
        <v>9</v>
      </c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5"/>
      <c r="EO18" s="73" t="s">
        <v>10</v>
      </c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5"/>
    </row>
    <row r="19" spans="1:161" s="3" customFormat="1" ht="13.5" customHeight="1">
      <c r="A19" s="76"/>
      <c r="B19" s="77"/>
      <c r="C19" s="77"/>
      <c r="D19" s="77"/>
      <c r="E19" s="77"/>
      <c r="F19" s="78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76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8"/>
      <c r="AO19" s="73" t="s">
        <v>3</v>
      </c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82" t="s">
        <v>2</v>
      </c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76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8"/>
      <c r="DY19" s="76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8"/>
      <c r="EO19" s="76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8"/>
    </row>
    <row r="20" spans="1:161" s="3" customFormat="1" ht="39.75" customHeight="1">
      <c r="A20" s="79"/>
      <c r="B20" s="80"/>
      <c r="C20" s="80"/>
      <c r="D20" s="80"/>
      <c r="E20" s="80"/>
      <c r="F20" s="81"/>
      <c r="G20" s="79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1"/>
      <c r="AO20" s="79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85" t="s">
        <v>5</v>
      </c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 t="s">
        <v>6</v>
      </c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 t="s">
        <v>7</v>
      </c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79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1"/>
      <c r="DY20" s="79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79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1" spans="1:161" s="4" customFormat="1" ht="12.75">
      <c r="A21" s="86">
        <v>1</v>
      </c>
      <c r="B21" s="86"/>
      <c r="C21" s="86"/>
      <c r="D21" s="86"/>
      <c r="E21" s="86"/>
      <c r="F21" s="86"/>
      <c r="G21" s="86">
        <v>2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>
        <v>3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>
        <v>4</v>
      </c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>
        <v>5</v>
      </c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>
        <v>6</v>
      </c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>
        <v>7</v>
      </c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>
        <v>8</v>
      </c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>
        <v>9</v>
      </c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>
        <v>10</v>
      </c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</row>
    <row r="22" spans="1:161" s="5" customFormat="1" ht="45" customHeight="1">
      <c r="A22" s="87"/>
      <c r="B22" s="87"/>
      <c r="C22" s="87"/>
      <c r="D22" s="87"/>
      <c r="E22" s="87"/>
      <c r="F22" s="87"/>
      <c r="G22" s="98" t="s">
        <v>108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s="17" customFormat="1" ht="18" customHeight="1">
      <c r="A23" s="92" t="s">
        <v>12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91" t="s">
        <v>13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5">
        <f>SUM(AO22:BE22)</f>
        <v>0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 t="s">
        <v>13</v>
      </c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 t="s">
        <v>13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 t="s">
        <v>13</v>
      </c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 t="s">
        <v>13</v>
      </c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 t="s">
        <v>13</v>
      </c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0">
        <f>SUM(EO22:FE22)</f>
        <v>0</v>
      </c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</row>
  </sheetData>
  <sheetProtection/>
  <mergeCells count="47">
    <mergeCell ref="DA2:FE5"/>
    <mergeCell ref="A8:FE8"/>
    <mergeCell ref="A10:FE10"/>
    <mergeCell ref="X12:FE12"/>
    <mergeCell ref="A14:AO14"/>
    <mergeCell ref="AP14:FE14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BF20:BW20"/>
    <mergeCell ref="BX20:CP20"/>
    <mergeCell ref="CQ20:DH20"/>
    <mergeCell ref="BF21:BW21"/>
    <mergeCell ref="BX21:CP21"/>
    <mergeCell ref="BX22:CP22"/>
    <mergeCell ref="CQ22:DH22"/>
    <mergeCell ref="CQ21:DH21"/>
    <mergeCell ref="EO21:FE21"/>
    <mergeCell ref="EO23:FE23"/>
    <mergeCell ref="DY22:EN22"/>
    <mergeCell ref="EO22:FE22"/>
    <mergeCell ref="A21:F21"/>
    <mergeCell ref="G21:X21"/>
    <mergeCell ref="Y21:AN21"/>
    <mergeCell ref="AO21:BE21"/>
    <mergeCell ref="DI22:DX22"/>
    <mergeCell ref="A22:F22"/>
    <mergeCell ref="G22:AN22"/>
    <mergeCell ref="AO22:BE22"/>
    <mergeCell ref="BF22:BW22"/>
    <mergeCell ref="DY23:EN23"/>
    <mergeCell ref="DI21:DX21"/>
    <mergeCell ref="DY21:EN21"/>
    <mergeCell ref="BX23:CP23"/>
    <mergeCell ref="CQ23:DH23"/>
    <mergeCell ref="DI23:DX23"/>
    <mergeCell ref="A23:X23"/>
    <mergeCell ref="Y23:AN23"/>
    <mergeCell ref="AO23:BE23"/>
    <mergeCell ref="BF23:BW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A160"/>
  <sheetViews>
    <sheetView zoomScaleSheetLayoutView="100" workbookViewId="0" topLeftCell="A1">
      <selection activeCell="FD17" sqref="FD17"/>
    </sheetView>
  </sheetViews>
  <sheetFormatPr defaultColWidth="0.875" defaultRowHeight="12" customHeight="1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</row>
    <row r="3" ht="10.5" customHeight="1"/>
    <row r="4" spans="1:105" s="3" customFormat="1" ht="45" customHeight="1">
      <c r="A4" s="73" t="s">
        <v>0</v>
      </c>
      <c r="B4" s="74"/>
      <c r="C4" s="74"/>
      <c r="D4" s="74"/>
      <c r="E4" s="74"/>
      <c r="F4" s="75"/>
      <c r="G4" s="73" t="s">
        <v>24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  <c r="AE4" s="73" t="s">
        <v>20</v>
      </c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5"/>
      <c r="BD4" s="73" t="s">
        <v>92</v>
      </c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5"/>
      <c r="BT4" s="73" t="s">
        <v>21</v>
      </c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5"/>
      <c r="CJ4" s="73" t="s">
        <v>22</v>
      </c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5"/>
    </row>
    <row r="5" spans="1:105" s="4" customFormat="1" ht="12.75">
      <c r="A5" s="86">
        <v>1</v>
      </c>
      <c r="B5" s="86"/>
      <c r="C5" s="86"/>
      <c r="D5" s="86"/>
      <c r="E5" s="86"/>
      <c r="F5" s="86"/>
      <c r="G5" s="86">
        <v>2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>
        <v>3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>
        <v>4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>
        <v>5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>
        <v>6</v>
      </c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</row>
    <row r="6" spans="1:105" s="5" customFormat="1" ht="15" customHeight="1">
      <c r="A6" s="87"/>
      <c r="B6" s="87"/>
      <c r="C6" s="87"/>
      <c r="D6" s="87"/>
      <c r="E6" s="87"/>
      <c r="F6" s="87"/>
      <c r="G6" s="116" t="s">
        <v>12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  <c r="AE6" s="89" t="s">
        <v>13</v>
      </c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 t="s">
        <v>13</v>
      </c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 t="s">
        <v>13</v>
      </c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115">
        <v>0</v>
      </c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</row>
    <row r="8" spans="1:105" s="30" customFormat="1" ht="15" customHeight="1">
      <c r="A8" s="71" t="s">
        <v>151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1:105" s="3" customFormat="1" ht="45" customHeight="1">
      <c r="A9" s="73" t="s">
        <v>0</v>
      </c>
      <c r="B9" s="74"/>
      <c r="C9" s="74"/>
      <c r="D9" s="74"/>
      <c r="E9" s="74"/>
      <c r="F9" s="74"/>
      <c r="G9" s="75"/>
      <c r="H9" s="73" t="s">
        <v>55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5"/>
      <c r="BD9" s="73" t="s">
        <v>56</v>
      </c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3" t="s">
        <v>57</v>
      </c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5"/>
      <c r="CJ9" s="73" t="s">
        <v>54</v>
      </c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5"/>
    </row>
    <row r="10" spans="1:105" s="4" customFormat="1" ht="12.75">
      <c r="A10" s="86">
        <v>1</v>
      </c>
      <c r="B10" s="86"/>
      <c r="C10" s="86"/>
      <c r="D10" s="86"/>
      <c r="E10" s="86"/>
      <c r="F10" s="86"/>
      <c r="G10" s="86"/>
      <c r="H10" s="86">
        <v>2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>
        <v>3</v>
      </c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>
        <v>4</v>
      </c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>
        <v>5</v>
      </c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1:105" s="5" customFormat="1" ht="15" customHeight="1">
      <c r="A11" s="87" t="s">
        <v>31</v>
      </c>
      <c r="B11" s="87"/>
      <c r="C11" s="87"/>
      <c r="D11" s="87"/>
      <c r="E11" s="87"/>
      <c r="F11" s="87"/>
      <c r="G11" s="87"/>
      <c r="H11" s="103" t="s">
        <v>160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5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90">
        <v>200000</v>
      </c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</row>
    <row r="12" spans="1:105" s="5" customFormat="1" ht="15" customHeight="1">
      <c r="A12" s="87" t="s">
        <v>35</v>
      </c>
      <c r="B12" s="87"/>
      <c r="C12" s="87"/>
      <c r="D12" s="87"/>
      <c r="E12" s="87"/>
      <c r="F12" s="87"/>
      <c r="G12" s="87"/>
      <c r="H12" s="103" t="s">
        <v>136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5"/>
      <c r="BD12" s="151">
        <v>204.217</v>
      </c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89">
        <v>600</v>
      </c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90">
        <f>BD12*BT12-0.2</f>
        <v>122530.00000000001</v>
      </c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</row>
    <row r="13" spans="1:105" s="5" customFormat="1" ht="15" customHeight="1">
      <c r="A13" s="87" t="s">
        <v>41</v>
      </c>
      <c r="B13" s="87"/>
      <c r="C13" s="87"/>
      <c r="D13" s="87"/>
      <c r="E13" s="87"/>
      <c r="F13" s="87"/>
      <c r="G13" s="87"/>
      <c r="H13" s="103" t="s">
        <v>152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5"/>
      <c r="BD13" s="90">
        <v>400</v>
      </c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89">
        <v>600</v>
      </c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90">
        <f>BD13*BT13</f>
        <v>240000</v>
      </c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</row>
    <row r="14" spans="1:105" s="5" customFormat="1" ht="15" customHeight="1">
      <c r="A14" s="87"/>
      <c r="B14" s="87"/>
      <c r="C14" s="87"/>
      <c r="D14" s="87"/>
      <c r="E14" s="87"/>
      <c r="F14" s="87"/>
      <c r="G14" s="87"/>
      <c r="H14" s="116" t="s">
        <v>12</v>
      </c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89" t="s">
        <v>13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 t="s">
        <v>13</v>
      </c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95">
        <f>CJ11+CJ12+CJ13</f>
        <v>562530</v>
      </c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</row>
    <row r="15" spans="1:105" s="6" customFormat="1" ht="14.25">
      <c r="A15" s="71" t="s">
        <v>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ht="10.5" customHeight="1"/>
    <row r="17" spans="1:105" s="3" customFormat="1" ht="55.5" customHeight="1">
      <c r="A17" s="73" t="s">
        <v>0</v>
      </c>
      <c r="B17" s="74"/>
      <c r="C17" s="74"/>
      <c r="D17" s="74"/>
      <c r="E17" s="74"/>
      <c r="F17" s="75"/>
      <c r="G17" s="73" t="s">
        <v>24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73" t="s">
        <v>25</v>
      </c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  <c r="AZ17" s="73" t="s">
        <v>26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5"/>
      <c r="BR17" s="73" t="s">
        <v>27</v>
      </c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5"/>
      <c r="CJ17" s="73" t="s">
        <v>22</v>
      </c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5"/>
    </row>
    <row r="18" spans="1:105" s="4" customFormat="1" ht="12.75">
      <c r="A18" s="86">
        <v>1</v>
      </c>
      <c r="B18" s="86"/>
      <c r="C18" s="86"/>
      <c r="D18" s="86"/>
      <c r="E18" s="86"/>
      <c r="F18" s="86"/>
      <c r="G18" s="86">
        <v>2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>
        <v>3</v>
      </c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>
        <v>4</v>
      </c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>
        <v>5</v>
      </c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>
        <v>6</v>
      </c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</row>
    <row r="19" spans="1:105" s="5" customFormat="1" ht="21" customHeight="1">
      <c r="A19" s="87"/>
      <c r="B19" s="87"/>
      <c r="C19" s="87"/>
      <c r="D19" s="87"/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>
        <f>AE19*AZ19*BR19</f>
        <v>0</v>
      </c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</row>
    <row r="20" spans="1:105" s="17" customFormat="1" ht="15" customHeight="1">
      <c r="A20" s="109"/>
      <c r="B20" s="109"/>
      <c r="C20" s="109"/>
      <c r="D20" s="109"/>
      <c r="E20" s="109"/>
      <c r="F20" s="109"/>
      <c r="G20" s="93" t="s">
        <v>12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4"/>
      <c r="AE20" s="91" t="s">
        <v>13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 t="s">
        <v>13</v>
      </c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 t="s">
        <v>13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>
        <f>CJ19</f>
        <v>0</v>
      </c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</row>
    <row r="22" spans="1:105" s="6" customFormat="1" ht="41.25" customHeight="1">
      <c r="A22" s="118" t="s">
        <v>28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</row>
    <row r="23" ht="10.5" customHeight="1"/>
    <row r="24" spans="1:105" ht="55.5" customHeight="1">
      <c r="A24" s="73" t="s">
        <v>0</v>
      </c>
      <c r="B24" s="74"/>
      <c r="C24" s="74"/>
      <c r="D24" s="74"/>
      <c r="E24" s="74"/>
      <c r="F24" s="75"/>
      <c r="G24" s="73" t="s">
        <v>86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5"/>
      <c r="BW24" s="73" t="s">
        <v>30</v>
      </c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5"/>
      <c r="CM24" s="73" t="s">
        <v>29</v>
      </c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5"/>
    </row>
    <row r="25" spans="1:105" s="1" customFormat="1" ht="12.75">
      <c r="A25" s="86">
        <v>1</v>
      </c>
      <c r="B25" s="86"/>
      <c r="C25" s="86"/>
      <c r="D25" s="86"/>
      <c r="E25" s="86"/>
      <c r="F25" s="86"/>
      <c r="G25" s="86">
        <v>2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>
        <v>3</v>
      </c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>
        <v>4</v>
      </c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spans="1:105" ht="15" customHeight="1">
      <c r="A26" s="87" t="s">
        <v>31</v>
      </c>
      <c r="B26" s="87"/>
      <c r="C26" s="87"/>
      <c r="D26" s="87"/>
      <c r="E26" s="87"/>
      <c r="F26" s="87"/>
      <c r="G26" s="11"/>
      <c r="H26" s="104" t="s">
        <v>42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89" t="s">
        <v>13</v>
      </c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119">
        <f>CM27+CM29+CM30</f>
        <v>2221628.2</v>
      </c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</row>
    <row r="27" spans="1:105" s="1" customFormat="1" ht="12.75">
      <c r="A27" s="123" t="s">
        <v>32</v>
      </c>
      <c r="B27" s="124"/>
      <c r="C27" s="124"/>
      <c r="D27" s="124"/>
      <c r="E27" s="124"/>
      <c r="F27" s="125"/>
      <c r="G27" s="13"/>
      <c r="H27" s="129" t="s">
        <v>2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30"/>
      <c r="BW27" s="131">
        <v>10098310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3"/>
      <c r="CM27" s="131">
        <f>BW27*22%</f>
        <v>2221628.2</v>
      </c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3"/>
    </row>
    <row r="28" spans="1:105" s="1" customFormat="1" ht="12.75">
      <c r="A28" s="126"/>
      <c r="B28" s="127"/>
      <c r="C28" s="127"/>
      <c r="D28" s="127"/>
      <c r="E28" s="127"/>
      <c r="F28" s="128"/>
      <c r="G28" s="12"/>
      <c r="H28" s="137" t="s">
        <v>43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8"/>
      <c r="BW28" s="134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6"/>
    </row>
    <row r="29" spans="1:105" s="1" customFormat="1" ht="13.5" customHeight="1">
      <c r="A29" s="87" t="s">
        <v>33</v>
      </c>
      <c r="B29" s="87"/>
      <c r="C29" s="87"/>
      <c r="D29" s="87"/>
      <c r="E29" s="87"/>
      <c r="F29" s="87"/>
      <c r="G29" s="11"/>
      <c r="H29" s="120" t="s">
        <v>44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1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</row>
    <row r="30" spans="1:105" s="1" customFormat="1" ht="26.25" customHeight="1">
      <c r="A30" s="87" t="s">
        <v>34</v>
      </c>
      <c r="B30" s="87"/>
      <c r="C30" s="87"/>
      <c r="D30" s="87"/>
      <c r="E30" s="87"/>
      <c r="F30" s="87"/>
      <c r="G30" s="11"/>
      <c r="H30" s="120" t="s">
        <v>45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1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</row>
    <row r="31" spans="1:105" s="1" customFormat="1" ht="26.25" customHeight="1">
      <c r="A31" s="87" t="s">
        <v>35</v>
      </c>
      <c r="B31" s="87"/>
      <c r="C31" s="87"/>
      <c r="D31" s="87"/>
      <c r="E31" s="87"/>
      <c r="F31" s="87"/>
      <c r="G31" s="11"/>
      <c r="H31" s="104" t="s">
        <v>46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5"/>
      <c r="BW31" s="119" t="s">
        <v>13</v>
      </c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>
        <f>CM32+CM34+CM35+CM36+CM37</f>
        <v>313047.61</v>
      </c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</row>
    <row r="32" spans="1:105" s="1" customFormat="1" ht="12.75">
      <c r="A32" s="123" t="s">
        <v>36</v>
      </c>
      <c r="B32" s="124"/>
      <c r="C32" s="124"/>
      <c r="D32" s="124"/>
      <c r="E32" s="124"/>
      <c r="F32" s="125"/>
      <c r="G32" s="13"/>
      <c r="H32" s="129" t="s">
        <v>2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30"/>
      <c r="BW32" s="131">
        <v>10098310</v>
      </c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>
        <f>BW32*2.9%</f>
        <v>292850.99</v>
      </c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3"/>
    </row>
    <row r="33" spans="1:105" s="1" customFormat="1" ht="25.5" customHeight="1">
      <c r="A33" s="126"/>
      <c r="B33" s="127"/>
      <c r="C33" s="127"/>
      <c r="D33" s="127"/>
      <c r="E33" s="127"/>
      <c r="F33" s="128"/>
      <c r="G33" s="12"/>
      <c r="H33" s="137" t="s">
        <v>47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8"/>
      <c r="BW33" s="134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6"/>
    </row>
    <row r="34" spans="1:105" s="1" customFormat="1" ht="26.25" customHeight="1">
      <c r="A34" s="87" t="s">
        <v>37</v>
      </c>
      <c r="B34" s="87"/>
      <c r="C34" s="87"/>
      <c r="D34" s="87"/>
      <c r="E34" s="87"/>
      <c r="F34" s="87"/>
      <c r="G34" s="11"/>
      <c r="H34" s="120" t="s">
        <v>48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1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</row>
    <row r="35" spans="1:105" s="1" customFormat="1" ht="27" customHeight="1">
      <c r="A35" s="87" t="s">
        <v>38</v>
      </c>
      <c r="B35" s="87"/>
      <c r="C35" s="87"/>
      <c r="D35" s="87"/>
      <c r="E35" s="87"/>
      <c r="F35" s="87"/>
      <c r="G35" s="11"/>
      <c r="H35" s="120" t="s">
        <v>49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1"/>
      <c r="BW35" s="119">
        <v>10098310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>
        <f>BW35*0.2%</f>
        <v>20196.62</v>
      </c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</row>
    <row r="36" spans="1:105" s="1" customFormat="1" ht="27" customHeight="1">
      <c r="A36" s="87" t="s">
        <v>39</v>
      </c>
      <c r="B36" s="87"/>
      <c r="C36" s="87"/>
      <c r="D36" s="87"/>
      <c r="E36" s="87"/>
      <c r="F36" s="87"/>
      <c r="G36" s="11"/>
      <c r="H36" s="120" t="s">
        <v>50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</row>
    <row r="37" spans="1:105" s="1" customFormat="1" ht="27" customHeight="1">
      <c r="A37" s="87" t="s">
        <v>40</v>
      </c>
      <c r="B37" s="87"/>
      <c r="C37" s="87"/>
      <c r="D37" s="87"/>
      <c r="E37" s="87"/>
      <c r="F37" s="87"/>
      <c r="G37" s="11"/>
      <c r="H37" s="120" t="s">
        <v>50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</row>
    <row r="38" spans="1:105" s="1" customFormat="1" ht="26.25" customHeight="1">
      <c r="A38" s="87" t="s">
        <v>41</v>
      </c>
      <c r="B38" s="87"/>
      <c r="C38" s="87"/>
      <c r="D38" s="87"/>
      <c r="E38" s="87"/>
      <c r="F38" s="87"/>
      <c r="G38" s="11"/>
      <c r="H38" s="104" t="s">
        <v>51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5"/>
      <c r="BW38" s="119">
        <v>10098310</v>
      </c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>
        <f>BW38*5.1%+0.38</f>
        <v>515014.18999999994</v>
      </c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</row>
    <row r="39" spans="1:105" s="1" customFormat="1" ht="13.5" customHeight="1">
      <c r="A39" s="87"/>
      <c r="B39" s="87"/>
      <c r="C39" s="87"/>
      <c r="D39" s="87"/>
      <c r="E39" s="87"/>
      <c r="F39" s="87"/>
      <c r="G39" s="122" t="s">
        <v>12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89" t="s">
        <v>13</v>
      </c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119">
        <f>CM26+CM31+CM38</f>
        <v>3049690</v>
      </c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</row>
    <row r="40" ht="3" customHeight="1"/>
    <row r="41" spans="1:105" s="9" customFormat="1" ht="48" customHeight="1">
      <c r="A41" s="139" t="s">
        <v>94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</row>
    <row r="43" spans="1:105" s="6" customFormat="1" ht="14.25">
      <c r="A43" s="71" t="s">
        <v>52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</row>
    <row r="44" ht="6" customHeight="1"/>
    <row r="45" spans="1:105" s="6" customFormat="1" ht="14.25">
      <c r="A45" s="6" t="s">
        <v>16</v>
      </c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</row>
    <row r="46" spans="24:105" s="6" customFormat="1" ht="6" customHeight="1"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</row>
    <row r="47" spans="1:105" s="6" customFormat="1" ht="14.25">
      <c r="A47" s="68" t="s">
        <v>15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</row>
    <row r="48" ht="10.5" customHeight="1"/>
    <row r="49" spans="1:105" s="3" customFormat="1" ht="45" customHeight="1">
      <c r="A49" s="73" t="s">
        <v>0</v>
      </c>
      <c r="B49" s="74"/>
      <c r="C49" s="74"/>
      <c r="D49" s="74"/>
      <c r="E49" s="74"/>
      <c r="F49" s="74"/>
      <c r="G49" s="75"/>
      <c r="H49" s="73" t="s">
        <v>55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5"/>
      <c r="BD49" s="73" t="s">
        <v>56</v>
      </c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  <c r="BT49" s="73" t="s">
        <v>57</v>
      </c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5"/>
      <c r="CJ49" s="73" t="s">
        <v>54</v>
      </c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5"/>
    </row>
    <row r="50" spans="1:105" s="4" customFormat="1" ht="12.75">
      <c r="A50" s="86">
        <v>1</v>
      </c>
      <c r="B50" s="86"/>
      <c r="C50" s="86"/>
      <c r="D50" s="86"/>
      <c r="E50" s="86"/>
      <c r="F50" s="86"/>
      <c r="G50" s="86"/>
      <c r="H50" s="86">
        <v>2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>
        <v>3</v>
      </c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>
        <v>4</v>
      </c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>
        <v>5</v>
      </c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</row>
    <row r="51" spans="1:105" s="5" customFormat="1" ht="15" customHeight="1">
      <c r="A51" s="87"/>
      <c r="B51" s="87"/>
      <c r="C51" s="87"/>
      <c r="D51" s="87"/>
      <c r="E51" s="87"/>
      <c r="F51" s="87"/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</row>
    <row r="52" spans="1:105" s="5" customFormat="1" ht="15" customHeight="1">
      <c r="A52" s="87"/>
      <c r="B52" s="87"/>
      <c r="C52" s="87"/>
      <c r="D52" s="87"/>
      <c r="E52" s="87"/>
      <c r="F52" s="87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</row>
    <row r="53" spans="1:105" s="5" customFormat="1" ht="15" customHeight="1">
      <c r="A53" s="87"/>
      <c r="B53" s="87"/>
      <c r="C53" s="87"/>
      <c r="D53" s="87"/>
      <c r="E53" s="87"/>
      <c r="F53" s="87"/>
      <c r="G53" s="87"/>
      <c r="H53" s="116" t="s">
        <v>12</v>
      </c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89" t="s">
        <v>13</v>
      </c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 t="s">
        <v>13</v>
      </c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</row>
    <row r="54" s="1" customFormat="1" ht="12" customHeight="1"/>
    <row r="55" spans="1:105" s="6" customFormat="1" ht="14.25">
      <c r="A55" s="71" t="s">
        <v>58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</row>
    <row r="56" ht="6" customHeight="1"/>
    <row r="57" spans="1:105" s="6" customFormat="1" ht="14.25">
      <c r="A57" s="6" t="s">
        <v>16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</row>
    <row r="58" spans="24:105" s="6" customFormat="1" ht="6" customHeight="1"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</row>
    <row r="59" spans="1:105" s="6" customFormat="1" ht="14.25">
      <c r="A59" s="68" t="s">
        <v>15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 t="s">
        <v>97</v>
      </c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</row>
    <row r="60" ht="10.5" customHeight="1"/>
    <row r="61" spans="1:105" s="3" customFormat="1" ht="55.5" customHeight="1">
      <c r="A61" s="73" t="s">
        <v>0</v>
      </c>
      <c r="B61" s="74"/>
      <c r="C61" s="74"/>
      <c r="D61" s="74"/>
      <c r="E61" s="74"/>
      <c r="F61" s="74"/>
      <c r="G61" s="75"/>
      <c r="H61" s="73" t="s">
        <v>19</v>
      </c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5"/>
      <c r="BD61" s="73" t="s">
        <v>59</v>
      </c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73" t="s">
        <v>60</v>
      </c>
      <c r="BU61" s="74"/>
      <c r="BV61" s="74"/>
      <c r="BW61" s="74"/>
      <c r="BX61" s="74"/>
      <c r="BY61" s="74"/>
      <c r="BZ61" s="74"/>
      <c r="CA61" s="74"/>
      <c r="CB61" s="74"/>
      <c r="CC61" s="74"/>
      <c r="CD61" s="75"/>
      <c r="CE61" s="73" t="s">
        <v>93</v>
      </c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5"/>
    </row>
    <row r="62" spans="1:105" s="4" customFormat="1" ht="12.75">
      <c r="A62" s="86">
        <v>1</v>
      </c>
      <c r="B62" s="86"/>
      <c r="C62" s="86"/>
      <c r="D62" s="86"/>
      <c r="E62" s="86"/>
      <c r="F62" s="86"/>
      <c r="G62" s="86"/>
      <c r="H62" s="86">
        <v>2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>
        <v>3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>
        <v>4</v>
      </c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>
        <v>5</v>
      </c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</row>
    <row r="63" spans="1:105" s="5" customFormat="1" ht="15" customHeight="1">
      <c r="A63" s="141" t="s">
        <v>31</v>
      </c>
      <c r="B63" s="141"/>
      <c r="C63" s="141"/>
      <c r="D63" s="141"/>
      <c r="E63" s="141"/>
      <c r="F63" s="141"/>
      <c r="G63" s="141"/>
      <c r="H63" s="142" t="s">
        <v>109</v>
      </c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>
        <v>48813333</v>
      </c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4">
        <v>1.5</v>
      </c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3">
        <v>732200</v>
      </c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</row>
    <row r="64" spans="1:105" s="5" customFormat="1" ht="15" customHeight="1">
      <c r="A64" s="87"/>
      <c r="B64" s="87"/>
      <c r="C64" s="87"/>
      <c r="D64" s="87"/>
      <c r="E64" s="87"/>
      <c r="F64" s="87"/>
      <c r="G64" s="87"/>
      <c r="H64" s="116" t="s">
        <v>12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7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 t="s">
        <v>13</v>
      </c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95">
        <f>CE63</f>
        <v>732200</v>
      </c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</row>
    <row r="66" spans="1:105" s="6" customFormat="1" ht="14.25">
      <c r="A66" s="71" t="s">
        <v>61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</row>
    <row r="67" ht="6" customHeight="1"/>
    <row r="68" spans="1:105" s="6" customFormat="1" ht="14.25">
      <c r="A68" s="6" t="s">
        <v>16</v>
      </c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</row>
    <row r="69" spans="24:105" s="6" customFormat="1" ht="6" customHeight="1"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</row>
    <row r="70" spans="1:105" s="6" customFormat="1" ht="14.25">
      <c r="A70" s="68" t="s">
        <v>15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</row>
    <row r="71" ht="10.5" customHeight="1"/>
    <row r="72" spans="1:105" s="3" customFormat="1" ht="45" customHeight="1">
      <c r="A72" s="73" t="s">
        <v>0</v>
      </c>
      <c r="B72" s="74"/>
      <c r="C72" s="74"/>
      <c r="D72" s="74"/>
      <c r="E72" s="74"/>
      <c r="F72" s="74"/>
      <c r="G72" s="75"/>
      <c r="H72" s="73" t="s">
        <v>55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5"/>
      <c r="BD72" s="73" t="s">
        <v>56</v>
      </c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5"/>
      <c r="BT72" s="73" t="s">
        <v>57</v>
      </c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5"/>
      <c r="CJ72" s="73" t="s">
        <v>54</v>
      </c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5"/>
    </row>
    <row r="73" spans="1:105" s="4" customFormat="1" ht="12.75">
      <c r="A73" s="86">
        <v>1</v>
      </c>
      <c r="B73" s="86"/>
      <c r="C73" s="86"/>
      <c r="D73" s="86"/>
      <c r="E73" s="86"/>
      <c r="F73" s="86"/>
      <c r="G73" s="86"/>
      <c r="H73" s="86">
        <v>2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>
        <v>3</v>
      </c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>
        <v>4</v>
      </c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>
        <v>5</v>
      </c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</row>
    <row r="74" spans="1:105" s="5" customFormat="1" ht="15" customHeight="1">
      <c r="A74" s="87"/>
      <c r="B74" s="87"/>
      <c r="C74" s="87"/>
      <c r="D74" s="87"/>
      <c r="E74" s="87"/>
      <c r="F74" s="87"/>
      <c r="G74" s="87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</row>
    <row r="75" spans="1:105" s="5" customFormat="1" ht="15" customHeight="1">
      <c r="A75" s="87"/>
      <c r="B75" s="87"/>
      <c r="C75" s="87"/>
      <c r="D75" s="87"/>
      <c r="E75" s="87"/>
      <c r="F75" s="87"/>
      <c r="G75" s="87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</row>
    <row r="76" spans="1:105" s="5" customFormat="1" ht="15" customHeight="1">
      <c r="A76" s="87"/>
      <c r="B76" s="87"/>
      <c r="C76" s="87"/>
      <c r="D76" s="87"/>
      <c r="E76" s="87"/>
      <c r="F76" s="87"/>
      <c r="G76" s="87"/>
      <c r="H76" s="116" t="s">
        <v>12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89" t="s">
        <v>13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 t="s">
        <v>13</v>
      </c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</row>
    <row r="78" spans="1:105" s="6" customFormat="1" ht="27" customHeight="1">
      <c r="A78" s="118" t="s">
        <v>62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</row>
    <row r="79" ht="6" customHeight="1"/>
    <row r="80" spans="1:105" s="6" customFormat="1" ht="14.25">
      <c r="A80" s="6" t="s">
        <v>16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</row>
    <row r="81" spans="24:105" s="6" customFormat="1" ht="6" customHeight="1"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</row>
    <row r="82" spans="1:105" s="6" customFormat="1" ht="14.25">
      <c r="A82" s="68" t="s">
        <v>15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</row>
    <row r="83" ht="10.5" customHeight="1"/>
    <row r="84" spans="1:105" s="3" customFormat="1" ht="45" customHeight="1">
      <c r="A84" s="73" t="s">
        <v>0</v>
      </c>
      <c r="B84" s="74"/>
      <c r="C84" s="74"/>
      <c r="D84" s="74"/>
      <c r="E84" s="74"/>
      <c r="F84" s="74"/>
      <c r="G84" s="75"/>
      <c r="H84" s="73" t="s">
        <v>55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5"/>
      <c r="BD84" s="73" t="s">
        <v>56</v>
      </c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5"/>
      <c r="BT84" s="73" t="s">
        <v>57</v>
      </c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5"/>
      <c r="CJ84" s="73" t="s">
        <v>54</v>
      </c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5"/>
    </row>
    <row r="85" spans="1:105" s="4" customFormat="1" ht="12.75">
      <c r="A85" s="86">
        <v>1</v>
      </c>
      <c r="B85" s="86"/>
      <c r="C85" s="86"/>
      <c r="D85" s="86"/>
      <c r="E85" s="86"/>
      <c r="F85" s="86"/>
      <c r="G85" s="86"/>
      <c r="H85" s="86">
        <v>2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>
        <v>3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>
        <v>4</v>
      </c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>
        <v>5</v>
      </c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</row>
    <row r="86" spans="1:105" s="5" customFormat="1" ht="15" customHeight="1">
      <c r="A86" s="87"/>
      <c r="B86" s="87"/>
      <c r="C86" s="87"/>
      <c r="D86" s="87"/>
      <c r="E86" s="87"/>
      <c r="F86" s="87"/>
      <c r="G86" s="87"/>
      <c r="H86" s="103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5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</row>
    <row r="87" spans="1:105" s="5" customFormat="1" ht="15" customHeight="1">
      <c r="A87" s="87"/>
      <c r="B87" s="87"/>
      <c r="C87" s="87"/>
      <c r="D87" s="87"/>
      <c r="E87" s="87"/>
      <c r="F87" s="87"/>
      <c r="G87" s="87"/>
      <c r="H87" s="103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5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</row>
    <row r="88" spans="1:105" s="5" customFormat="1" ht="15" customHeight="1">
      <c r="A88" s="87"/>
      <c r="B88" s="87"/>
      <c r="C88" s="87"/>
      <c r="D88" s="87"/>
      <c r="E88" s="87"/>
      <c r="F88" s="87"/>
      <c r="G88" s="87"/>
      <c r="H88" s="116" t="s">
        <v>12</v>
      </c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89" t="s">
        <v>13</v>
      </c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 t="s">
        <v>13</v>
      </c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95">
        <f>CJ86+CJ87</f>
        <v>0</v>
      </c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</row>
    <row r="90" spans="1:105" s="6" customFormat="1" ht="14.25">
      <c r="A90" s="71" t="s">
        <v>63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</row>
    <row r="91" ht="6" customHeight="1"/>
    <row r="92" spans="1:105" s="6" customFormat="1" ht="14.25">
      <c r="A92" s="6" t="s">
        <v>16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</row>
    <row r="93" spans="24:105" s="6" customFormat="1" ht="6" customHeight="1"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</row>
    <row r="94" spans="1:105" s="6" customFormat="1" ht="14.25">
      <c r="A94" s="68" t="s">
        <v>15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9" t="s">
        <v>97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</row>
    <row r="95" ht="10.5" customHeight="1"/>
    <row r="96" spans="1:105" s="6" customFormat="1" ht="14.25">
      <c r="A96" s="71" t="s">
        <v>64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</row>
    <row r="97" ht="10.5" customHeight="1"/>
    <row r="98" spans="1:105" s="3" customFormat="1" ht="45" customHeight="1">
      <c r="A98" s="82" t="s">
        <v>0</v>
      </c>
      <c r="B98" s="83"/>
      <c r="C98" s="83"/>
      <c r="D98" s="83"/>
      <c r="E98" s="83"/>
      <c r="F98" s="83"/>
      <c r="G98" s="84"/>
      <c r="H98" s="82" t="s">
        <v>19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4"/>
      <c r="AP98" s="82" t="s">
        <v>66</v>
      </c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4"/>
      <c r="BF98" s="82" t="s">
        <v>67</v>
      </c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4"/>
      <c r="BV98" s="82" t="s">
        <v>68</v>
      </c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4"/>
      <c r="CL98" s="82" t="s">
        <v>22</v>
      </c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4"/>
    </row>
    <row r="99" spans="1:105" s="4" customFormat="1" ht="12.75">
      <c r="A99" s="86">
        <v>1</v>
      </c>
      <c r="B99" s="86"/>
      <c r="C99" s="86"/>
      <c r="D99" s="86"/>
      <c r="E99" s="86"/>
      <c r="F99" s="86"/>
      <c r="G99" s="86"/>
      <c r="H99" s="86">
        <v>2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>
        <v>3</v>
      </c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>
        <v>4</v>
      </c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>
        <v>5</v>
      </c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>
        <v>6</v>
      </c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</row>
    <row r="100" spans="1:105" s="5" customFormat="1" ht="27.75" customHeight="1">
      <c r="A100" s="87" t="s">
        <v>31</v>
      </c>
      <c r="B100" s="87"/>
      <c r="C100" s="87"/>
      <c r="D100" s="87"/>
      <c r="E100" s="87"/>
      <c r="F100" s="87"/>
      <c r="G100" s="87"/>
      <c r="H100" s="88" t="s">
        <v>98</v>
      </c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9">
        <v>2</v>
      </c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>
        <v>12</v>
      </c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90">
        <v>1232.09</v>
      </c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>
        <f>AP100*BF100*BV100-0.16</f>
        <v>29569.999999999996</v>
      </c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</row>
    <row r="101" spans="1:105" s="5" customFormat="1" ht="15" customHeight="1">
      <c r="A101" s="87" t="s">
        <v>35</v>
      </c>
      <c r="B101" s="87"/>
      <c r="C101" s="87"/>
      <c r="D101" s="87"/>
      <c r="E101" s="87"/>
      <c r="F101" s="87"/>
      <c r="G101" s="87"/>
      <c r="H101" s="88" t="s">
        <v>99</v>
      </c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9">
        <v>1</v>
      </c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>
        <v>12</v>
      </c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90">
        <v>994.17</v>
      </c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>
        <f>AP101*BF101*BV101-0.04</f>
        <v>11929.999999999998</v>
      </c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</row>
    <row r="102" spans="1:105" s="17" customFormat="1" ht="15" customHeight="1">
      <c r="A102" s="109"/>
      <c r="B102" s="109"/>
      <c r="C102" s="109"/>
      <c r="D102" s="109"/>
      <c r="E102" s="109"/>
      <c r="F102" s="109"/>
      <c r="G102" s="109"/>
      <c r="H102" s="145" t="s">
        <v>65</v>
      </c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7"/>
      <c r="AP102" s="91" t="s">
        <v>13</v>
      </c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 t="s">
        <v>13</v>
      </c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 t="s">
        <v>13</v>
      </c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5">
        <f>CL100+CL101</f>
        <v>41499.99999999999</v>
      </c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</row>
    <row r="103" ht="10.5" customHeight="1"/>
    <row r="104" spans="1:105" s="6" customFormat="1" ht="14.25">
      <c r="A104" s="71" t="s">
        <v>69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</row>
    <row r="105" ht="10.5" customHeight="1"/>
    <row r="106" spans="1:105" s="3" customFormat="1" ht="45" customHeight="1">
      <c r="A106" s="73" t="s">
        <v>0</v>
      </c>
      <c r="B106" s="74"/>
      <c r="C106" s="74"/>
      <c r="D106" s="74"/>
      <c r="E106" s="74"/>
      <c r="F106" s="74"/>
      <c r="G106" s="75"/>
      <c r="H106" s="73" t="s">
        <v>19</v>
      </c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5"/>
      <c r="BD106" s="73" t="s">
        <v>70</v>
      </c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5"/>
      <c r="BT106" s="73" t="s">
        <v>71</v>
      </c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5"/>
      <c r="CJ106" s="73" t="s">
        <v>53</v>
      </c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5"/>
    </row>
    <row r="107" spans="1:105" s="4" customFormat="1" ht="12.75">
      <c r="A107" s="86">
        <v>1</v>
      </c>
      <c r="B107" s="86"/>
      <c r="C107" s="86"/>
      <c r="D107" s="86"/>
      <c r="E107" s="86"/>
      <c r="F107" s="86"/>
      <c r="G107" s="86"/>
      <c r="H107" s="86">
        <v>2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>
        <v>3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>
        <v>4</v>
      </c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>
        <v>5</v>
      </c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</row>
    <row r="108" spans="1:105" s="5" customFormat="1" ht="25.5" customHeight="1">
      <c r="A108" s="87" t="s">
        <v>31</v>
      </c>
      <c r="B108" s="87"/>
      <c r="C108" s="87"/>
      <c r="D108" s="87"/>
      <c r="E108" s="87"/>
      <c r="F108" s="87"/>
      <c r="G108" s="87"/>
      <c r="H108" s="88" t="s">
        <v>110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9">
        <v>12</v>
      </c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90">
        <v>18333.33</v>
      </c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>
        <f>BD108*BT108+0.04</f>
        <v>220000.00000000003</v>
      </c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</row>
    <row r="109" spans="1:105" s="5" customFormat="1" ht="25.5" customHeight="1">
      <c r="A109" s="87" t="s">
        <v>35</v>
      </c>
      <c r="B109" s="87"/>
      <c r="C109" s="87"/>
      <c r="D109" s="87"/>
      <c r="E109" s="87"/>
      <c r="F109" s="87"/>
      <c r="G109" s="87"/>
      <c r="H109" s="88" t="s">
        <v>122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9">
        <v>40</v>
      </c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90">
        <v>8000</v>
      </c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>
        <v>320000</v>
      </c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</row>
    <row r="110" spans="1:105" s="17" customFormat="1" ht="15" customHeight="1">
      <c r="A110" s="109"/>
      <c r="B110" s="109"/>
      <c r="C110" s="109"/>
      <c r="D110" s="109"/>
      <c r="E110" s="109"/>
      <c r="F110" s="109"/>
      <c r="G110" s="109"/>
      <c r="H110" s="93" t="s">
        <v>12</v>
      </c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4"/>
      <c r="BD110" s="91" t="s">
        <v>13</v>
      </c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 t="s">
        <v>13</v>
      </c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5">
        <f>SUM(CJ108:DA109)</f>
        <v>540000</v>
      </c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</row>
    <row r="111" ht="10.5" customHeight="1"/>
    <row r="112" spans="1:105" s="6" customFormat="1" ht="14.25">
      <c r="A112" s="71" t="s">
        <v>72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</row>
    <row r="113" ht="10.5" customHeight="1"/>
    <row r="114" spans="1:105" s="3" customFormat="1" ht="45" customHeight="1">
      <c r="A114" s="82" t="s">
        <v>0</v>
      </c>
      <c r="B114" s="83"/>
      <c r="C114" s="83"/>
      <c r="D114" s="83"/>
      <c r="E114" s="83"/>
      <c r="F114" s="83"/>
      <c r="G114" s="84"/>
      <c r="H114" s="82" t="s">
        <v>55</v>
      </c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4"/>
      <c r="AP114" s="82" t="s">
        <v>73</v>
      </c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4"/>
      <c r="BF114" s="82" t="s">
        <v>74</v>
      </c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4"/>
      <c r="BV114" s="82" t="s">
        <v>75</v>
      </c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4"/>
      <c r="CL114" s="82" t="s">
        <v>76</v>
      </c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4"/>
    </row>
    <row r="115" spans="1:105" s="4" customFormat="1" ht="12.75">
      <c r="A115" s="86">
        <v>1</v>
      </c>
      <c r="B115" s="86"/>
      <c r="C115" s="86"/>
      <c r="D115" s="86"/>
      <c r="E115" s="86"/>
      <c r="F115" s="86"/>
      <c r="G115" s="86"/>
      <c r="H115" s="86">
        <v>2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>
        <v>4</v>
      </c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>
        <v>5</v>
      </c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>
        <v>6</v>
      </c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>
        <v>6</v>
      </c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</row>
    <row r="116" spans="1:105" s="5" customFormat="1" ht="15" customHeight="1">
      <c r="A116" s="87" t="s">
        <v>31</v>
      </c>
      <c r="B116" s="87"/>
      <c r="C116" s="87"/>
      <c r="D116" s="87"/>
      <c r="E116" s="87"/>
      <c r="F116" s="87"/>
      <c r="G116" s="87"/>
      <c r="H116" s="88" t="s">
        <v>100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9">
        <v>650</v>
      </c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112">
        <f>CL116/AP116</f>
        <v>1062.7230769230769</v>
      </c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4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90">
        <v>690770</v>
      </c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</row>
    <row r="117" spans="1:105" s="5" customFormat="1" ht="15" customHeight="1">
      <c r="A117" s="87" t="s">
        <v>35</v>
      </c>
      <c r="B117" s="87"/>
      <c r="C117" s="87"/>
      <c r="D117" s="87"/>
      <c r="E117" s="87"/>
      <c r="F117" s="87"/>
      <c r="G117" s="87"/>
      <c r="H117" s="88" t="s">
        <v>101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9">
        <v>3300</v>
      </c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112">
        <f>CL117/AP117</f>
        <v>52.77878787878788</v>
      </c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4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90">
        <v>174170</v>
      </c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</row>
    <row r="118" spans="1:105" s="5" customFormat="1" ht="15" customHeight="1">
      <c r="A118" s="87" t="s">
        <v>41</v>
      </c>
      <c r="B118" s="87"/>
      <c r="C118" s="87"/>
      <c r="D118" s="87"/>
      <c r="E118" s="87"/>
      <c r="F118" s="87"/>
      <c r="G118" s="87"/>
      <c r="H118" s="88" t="s">
        <v>102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9">
        <v>44320</v>
      </c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112">
        <f>CL118/AP118</f>
        <v>13.78745487364621</v>
      </c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4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90">
        <v>611060</v>
      </c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</row>
    <row r="119" spans="1:105" s="17" customFormat="1" ht="15" customHeight="1">
      <c r="A119" s="109"/>
      <c r="B119" s="109"/>
      <c r="C119" s="109"/>
      <c r="D119" s="109"/>
      <c r="E119" s="109"/>
      <c r="F119" s="109"/>
      <c r="G119" s="109"/>
      <c r="H119" s="92" t="s">
        <v>12</v>
      </c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4"/>
      <c r="AP119" s="91" t="s">
        <v>13</v>
      </c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 t="s">
        <v>13</v>
      </c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 t="s">
        <v>13</v>
      </c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5">
        <f>CL116+CL117+CL118</f>
        <v>1476000</v>
      </c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</row>
    <row r="121" spans="1:105" s="6" customFormat="1" ht="14.25">
      <c r="A121" s="71" t="s">
        <v>80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</row>
    <row r="122" ht="10.5" customHeight="1"/>
    <row r="123" spans="1:105" s="3" customFormat="1" ht="45" customHeight="1">
      <c r="A123" s="73" t="s">
        <v>0</v>
      </c>
      <c r="B123" s="74"/>
      <c r="C123" s="74"/>
      <c r="D123" s="74"/>
      <c r="E123" s="74"/>
      <c r="F123" s="74"/>
      <c r="G123" s="75"/>
      <c r="H123" s="73" t="s">
        <v>55</v>
      </c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5"/>
      <c r="BD123" s="73" t="s">
        <v>77</v>
      </c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73" t="s">
        <v>79</v>
      </c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5"/>
      <c r="CJ123" s="73" t="s">
        <v>78</v>
      </c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5"/>
    </row>
    <row r="124" spans="1:105" s="4" customFormat="1" ht="12.75">
      <c r="A124" s="86">
        <v>1</v>
      </c>
      <c r="B124" s="86"/>
      <c r="C124" s="86"/>
      <c r="D124" s="86"/>
      <c r="E124" s="86"/>
      <c r="F124" s="86"/>
      <c r="G124" s="86"/>
      <c r="H124" s="86">
        <v>2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>
        <v>4</v>
      </c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>
        <v>5</v>
      </c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>
        <v>6</v>
      </c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</row>
    <row r="125" spans="1:105" s="5" customFormat="1" ht="15" customHeight="1">
      <c r="A125" s="87"/>
      <c r="B125" s="87"/>
      <c r="C125" s="87"/>
      <c r="D125" s="87"/>
      <c r="E125" s="87"/>
      <c r="F125" s="87"/>
      <c r="G125" s="87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</row>
    <row r="126" spans="1:105" s="5" customFormat="1" ht="15" customHeight="1">
      <c r="A126" s="87"/>
      <c r="B126" s="87"/>
      <c r="C126" s="87"/>
      <c r="D126" s="87"/>
      <c r="E126" s="87"/>
      <c r="F126" s="87"/>
      <c r="G126" s="87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</row>
    <row r="127" spans="1:105" s="5" customFormat="1" ht="15" customHeight="1">
      <c r="A127" s="87"/>
      <c r="B127" s="87"/>
      <c r="C127" s="87"/>
      <c r="D127" s="87"/>
      <c r="E127" s="87"/>
      <c r="F127" s="87"/>
      <c r="G127" s="87"/>
      <c r="H127" s="116" t="s">
        <v>12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7"/>
      <c r="BD127" s="89" t="s">
        <v>13</v>
      </c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 t="s">
        <v>13</v>
      </c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 t="s">
        <v>13</v>
      </c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</row>
    <row r="129" spans="1:105" s="6" customFormat="1" ht="14.25">
      <c r="A129" s="71" t="s">
        <v>81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</row>
    <row r="130" ht="10.5" customHeight="1"/>
    <row r="131" spans="1:105" s="3" customFormat="1" ht="45" customHeight="1">
      <c r="A131" s="73" t="s">
        <v>0</v>
      </c>
      <c r="B131" s="74"/>
      <c r="C131" s="74"/>
      <c r="D131" s="74"/>
      <c r="E131" s="74"/>
      <c r="F131" s="74"/>
      <c r="G131" s="75"/>
      <c r="H131" s="73" t="s">
        <v>19</v>
      </c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5"/>
      <c r="BD131" s="73" t="s">
        <v>82</v>
      </c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5"/>
      <c r="BT131" s="73" t="s">
        <v>83</v>
      </c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5"/>
      <c r="CJ131" s="73" t="s">
        <v>84</v>
      </c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5"/>
    </row>
    <row r="132" spans="1:105" s="4" customFormat="1" ht="12.75">
      <c r="A132" s="86">
        <v>1</v>
      </c>
      <c r="B132" s="86"/>
      <c r="C132" s="86"/>
      <c r="D132" s="86"/>
      <c r="E132" s="86"/>
      <c r="F132" s="86"/>
      <c r="G132" s="86"/>
      <c r="H132" s="86">
        <v>2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>
        <v>3</v>
      </c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>
        <v>4</v>
      </c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>
        <v>5</v>
      </c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</row>
    <row r="133" spans="1:105" s="5" customFormat="1" ht="15" customHeight="1">
      <c r="A133" s="87" t="s">
        <v>31</v>
      </c>
      <c r="B133" s="87"/>
      <c r="C133" s="87"/>
      <c r="D133" s="87"/>
      <c r="E133" s="87"/>
      <c r="F133" s="87"/>
      <c r="G133" s="87"/>
      <c r="H133" s="88" t="s">
        <v>111</v>
      </c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9">
        <v>1</v>
      </c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>
        <v>12</v>
      </c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90">
        <v>20340</v>
      </c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</row>
    <row r="134" spans="1:105" s="5" customFormat="1" ht="15" customHeight="1">
      <c r="A134" s="87" t="s">
        <v>35</v>
      </c>
      <c r="B134" s="87"/>
      <c r="C134" s="87"/>
      <c r="D134" s="87"/>
      <c r="E134" s="87"/>
      <c r="F134" s="87"/>
      <c r="G134" s="87"/>
      <c r="H134" s="88" t="s">
        <v>112</v>
      </c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9">
        <v>1</v>
      </c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>
        <v>1</v>
      </c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90">
        <v>6300</v>
      </c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</row>
    <row r="135" spans="1:105" s="5" customFormat="1" ht="15" customHeight="1">
      <c r="A135" s="87" t="s">
        <v>41</v>
      </c>
      <c r="B135" s="87"/>
      <c r="C135" s="87"/>
      <c r="D135" s="87"/>
      <c r="E135" s="87"/>
      <c r="F135" s="87"/>
      <c r="G135" s="87"/>
      <c r="H135" s="88" t="s">
        <v>161</v>
      </c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9">
        <v>2</v>
      </c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>
        <v>1</v>
      </c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90">
        <v>8000</v>
      </c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</row>
    <row r="136" spans="1:105" s="5" customFormat="1" ht="27" customHeight="1">
      <c r="A136" s="87" t="s">
        <v>103</v>
      </c>
      <c r="B136" s="87"/>
      <c r="C136" s="87"/>
      <c r="D136" s="87"/>
      <c r="E136" s="87"/>
      <c r="F136" s="87"/>
      <c r="G136" s="87"/>
      <c r="H136" s="88" t="s">
        <v>105</v>
      </c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9">
        <v>1</v>
      </c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>
        <v>12</v>
      </c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90">
        <v>39700</v>
      </c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</row>
    <row r="137" spans="1:105" s="5" customFormat="1" ht="17.25" customHeight="1">
      <c r="A137" s="87" t="s">
        <v>123</v>
      </c>
      <c r="B137" s="87"/>
      <c r="C137" s="87"/>
      <c r="D137" s="87"/>
      <c r="E137" s="87"/>
      <c r="F137" s="87"/>
      <c r="G137" s="87"/>
      <c r="H137" s="88" t="s">
        <v>113</v>
      </c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9">
        <v>2</v>
      </c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>
        <v>12</v>
      </c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90">
        <v>22800</v>
      </c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</row>
    <row r="138" spans="1:105" s="17" customFormat="1" ht="15" customHeight="1">
      <c r="A138" s="109"/>
      <c r="B138" s="109"/>
      <c r="C138" s="109"/>
      <c r="D138" s="109"/>
      <c r="E138" s="109"/>
      <c r="F138" s="109"/>
      <c r="G138" s="109"/>
      <c r="H138" s="93" t="s">
        <v>12</v>
      </c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4"/>
      <c r="BD138" s="91" t="s">
        <v>13</v>
      </c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 t="s">
        <v>13</v>
      </c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5">
        <f>CJ133+CJ134+CJ135+CJ136+CJ137</f>
        <v>97140</v>
      </c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</row>
    <row r="140" spans="1:105" s="6" customFormat="1" ht="14.25">
      <c r="A140" s="71" t="s">
        <v>85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</row>
    <row r="141" ht="10.5" customHeight="1"/>
    <row r="142" spans="1:105" ht="30" customHeight="1">
      <c r="A142" s="73" t="s">
        <v>0</v>
      </c>
      <c r="B142" s="74"/>
      <c r="C142" s="74"/>
      <c r="D142" s="74"/>
      <c r="E142" s="74"/>
      <c r="F142" s="74"/>
      <c r="G142" s="75"/>
      <c r="H142" s="73" t="s">
        <v>19</v>
      </c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5"/>
      <c r="BT142" s="73" t="s">
        <v>87</v>
      </c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5"/>
      <c r="CJ142" s="73" t="s">
        <v>88</v>
      </c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5"/>
    </row>
    <row r="143" spans="1:105" s="1" customFormat="1" ht="12.75">
      <c r="A143" s="86">
        <v>1</v>
      </c>
      <c r="B143" s="86"/>
      <c r="C143" s="86"/>
      <c r="D143" s="86"/>
      <c r="E143" s="86"/>
      <c r="F143" s="86"/>
      <c r="G143" s="86"/>
      <c r="H143" s="86">
        <v>2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>
        <v>3</v>
      </c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>
        <v>4</v>
      </c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</row>
    <row r="144" spans="1:105" ht="15.75" customHeight="1">
      <c r="A144" s="87" t="s">
        <v>31</v>
      </c>
      <c r="B144" s="87"/>
      <c r="C144" s="87"/>
      <c r="D144" s="87"/>
      <c r="E144" s="87"/>
      <c r="F144" s="87"/>
      <c r="G144" s="87"/>
      <c r="H144" s="106" t="s">
        <v>162</v>
      </c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8"/>
      <c r="BT144" s="89">
        <v>1</v>
      </c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90">
        <v>99000</v>
      </c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</row>
    <row r="145" spans="1:105" ht="15" customHeight="1">
      <c r="A145" s="87" t="s">
        <v>35</v>
      </c>
      <c r="B145" s="87"/>
      <c r="C145" s="87"/>
      <c r="D145" s="87"/>
      <c r="E145" s="87"/>
      <c r="F145" s="87"/>
      <c r="G145" s="87"/>
      <c r="H145" s="106" t="s">
        <v>163</v>
      </c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8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90">
        <v>98530</v>
      </c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</row>
    <row r="146" spans="1:105" ht="15" customHeight="1">
      <c r="A146" s="87" t="s">
        <v>41</v>
      </c>
      <c r="B146" s="87"/>
      <c r="C146" s="87"/>
      <c r="D146" s="87"/>
      <c r="E146" s="87"/>
      <c r="F146" s="87"/>
      <c r="G146" s="87"/>
      <c r="H146" s="106" t="s">
        <v>124</v>
      </c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8"/>
      <c r="BT146" s="89">
        <v>43</v>
      </c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90">
        <v>60300</v>
      </c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</row>
    <row r="147" spans="1:105" ht="16.5" customHeight="1">
      <c r="A147" s="87" t="s">
        <v>103</v>
      </c>
      <c r="B147" s="87"/>
      <c r="C147" s="87"/>
      <c r="D147" s="87"/>
      <c r="E147" s="87"/>
      <c r="F147" s="87"/>
      <c r="G147" s="87"/>
      <c r="H147" s="106" t="s">
        <v>138</v>
      </c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8"/>
      <c r="BT147" s="89">
        <v>1</v>
      </c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90">
        <v>300000</v>
      </c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</row>
    <row r="148" spans="1:105" ht="16.5" customHeight="1">
      <c r="A148" s="87" t="s">
        <v>123</v>
      </c>
      <c r="B148" s="87"/>
      <c r="C148" s="87"/>
      <c r="D148" s="87"/>
      <c r="E148" s="87"/>
      <c r="F148" s="87"/>
      <c r="G148" s="87"/>
      <c r="H148" s="106" t="s">
        <v>174</v>
      </c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8"/>
      <c r="BT148" s="89">
        <v>1</v>
      </c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90">
        <v>21800</v>
      </c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</row>
    <row r="149" spans="1:105" ht="16.5" customHeight="1">
      <c r="A149" s="87" t="s">
        <v>104</v>
      </c>
      <c r="B149" s="87"/>
      <c r="C149" s="87"/>
      <c r="D149" s="87"/>
      <c r="E149" s="87"/>
      <c r="F149" s="87"/>
      <c r="G149" s="87"/>
      <c r="H149" s="106" t="s">
        <v>175</v>
      </c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8"/>
      <c r="BT149" s="89">
        <v>1</v>
      </c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90">
        <v>30000</v>
      </c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</row>
    <row r="150" spans="1:105" s="6" customFormat="1" ht="15" customHeight="1">
      <c r="A150" s="109"/>
      <c r="B150" s="109"/>
      <c r="C150" s="109"/>
      <c r="D150" s="109"/>
      <c r="E150" s="109"/>
      <c r="F150" s="109"/>
      <c r="G150" s="109"/>
      <c r="H150" s="148" t="s">
        <v>12</v>
      </c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50"/>
      <c r="BT150" s="91" t="s">
        <v>13</v>
      </c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5">
        <f>CJ144+CJ145+CJ146+CJ147+CJ148+CJ149</f>
        <v>609630</v>
      </c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</row>
    <row r="152" spans="1:105" s="6" customFormat="1" ht="28.5" customHeight="1">
      <c r="A152" s="118" t="s">
        <v>89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</row>
    <row r="153" ht="10.5" customHeight="1"/>
    <row r="154" spans="1:105" s="3" customFormat="1" ht="30" customHeight="1">
      <c r="A154" s="73" t="s">
        <v>0</v>
      </c>
      <c r="B154" s="74"/>
      <c r="C154" s="74"/>
      <c r="D154" s="74"/>
      <c r="E154" s="74"/>
      <c r="F154" s="74"/>
      <c r="G154" s="75"/>
      <c r="H154" s="73" t="s">
        <v>19</v>
      </c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5"/>
      <c r="BD154" s="73" t="s">
        <v>77</v>
      </c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5"/>
      <c r="BT154" s="73" t="s">
        <v>90</v>
      </c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5"/>
      <c r="CJ154" s="73" t="s">
        <v>91</v>
      </c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5"/>
    </row>
    <row r="155" spans="1:105" s="4" customFormat="1" ht="12.75">
      <c r="A155" s="86"/>
      <c r="B155" s="86"/>
      <c r="C155" s="86"/>
      <c r="D155" s="86"/>
      <c r="E155" s="86"/>
      <c r="F155" s="86"/>
      <c r="G155" s="86"/>
      <c r="H155" s="86">
        <v>1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>
        <v>2</v>
      </c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>
        <v>3</v>
      </c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>
        <v>4</v>
      </c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</row>
    <row r="156" spans="1:105" s="5" customFormat="1" ht="15" customHeight="1">
      <c r="A156" s="87" t="s">
        <v>31</v>
      </c>
      <c r="B156" s="87"/>
      <c r="C156" s="87"/>
      <c r="D156" s="87"/>
      <c r="E156" s="87"/>
      <c r="F156" s="87"/>
      <c r="G156" s="87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</row>
    <row r="157" spans="1:105" s="5" customFormat="1" ht="15" customHeight="1">
      <c r="A157" s="87" t="s">
        <v>35</v>
      </c>
      <c r="B157" s="87"/>
      <c r="C157" s="87"/>
      <c r="D157" s="87"/>
      <c r="E157" s="87"/>
      <c r="F157" s="87"/>
      <c r="G157" s="87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</row>
    <row r="158" spans="1:105" s="17" customFormat="1" ht="15" customHeight="1">
      <c r="A158" s="109"/>
      <c r="B158" s="109"/>
      <c r="C158" s="109"/>
      <c r="D158" s="109"/>
      <c r="E158" s="109"/>
      <c r="F158" s="109"/>
      <c r="G158" s="109"/>
      <c r="H158" s="93" t="s">
        <v>12</v>
      </c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4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 t="s">
        <v>13</v>
      </c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5">
        <f>CJ156+CJ157</f>
        <v>0</v>
      </c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</row>
    <row r="160" spans="88:105" ht="12" customHeight="1">
      <c r="CJ160" s="110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</row>
  </sheetData>
  <sheetProtection/>
  <mergeCells count="475">
    <mergeCell ref="CJ11:DA11"/>
    <mergeCell ref="CJ9:DA9"/>
    <mergeCell ref="A10:G10"/>
    <mergeCell ref="H10:BC10"/>
    <mergeCell ref="BD10:BS10"/>
    <mergeCell ref="BT10:CI10"/>
    <mergeCell ref="A11:G11"/>
    <mergeCell ref="H11:BC11"/>
    <mergeCell ref="BD11:BS11"/>
    <mergeCell ref="BT11:CI11"/>
    <mergeCell ref="BD12:BS12"/>
    <mergeCell ref="BT12:CI12"/>
    <mergeCell ref="CJ12:DA12"/>
    <mergeCell ref="BD52:BS52"/>
    <mergeCell ref="X45:DA45"/>
    <mergeCell ref="A14:G14"/>
    <mergeCell ref="H14:BC14"/>
    <mergeCell ref="BD14:BS14"/>
    <mergeCell ref="BT14:CI14"/>
    <mergeCell ref="CJ10:DA10"/>
    <mergeCell ref="BW34:CL34"/>
    <mergeCell ref="CM34:DA34"/>
    <mergeCell ref="A35:F35"/>
    <mergeCell ref="H35:BV35"/>
    <mergeCell ref="BW35:CL35"/>
    <mergeCell ref="A31:F31"/>
    <mergeCell ref="CJ14:DA14"/>
    <mergeCell ref="A12:G12"/>
    <mergeCell ref="H12:BC12"/>
    <mergeCell ref="A8:DA8"/>
    <mergeCell ref="A9:G9"/>
    <mergeCell ref="H9:BC9"/>
    <mergeCell ref="BD9:BS9"/>
    <mergeCell ref="BT9:CI9"/>
    <mergeCell ref="BV117:CK117"/>
    <mergeCell ref="CL117:DA117"/>
    <mergeCell ref="A52:G52"/>
    <mergeCell ref="H52:BC52"/>
    <mergeCell ref="A47:AO47"/>
    <mergeCell ref="BT52:CI52"/>
    <mergeCell ref="BD126:BS126"/>
    <mergeCell ref="A126:G126"/>
    <mergeCell ref="H126:BC126"/>
    <mergeCell ref="BT126:CI126"/>
    <mergeCell ref="H125:BC125"/>
    <mergeCell ref="BD125:BS125"/>
    <mergeCell ref="BT125:CI125"/>
    <mergeCell ref="A124:G124"/>
    <mergeCell ref="H124:BC124"/>
    <mergeCell ref="BD132:BS132"/>
    <mergeCell ref="BT132:CI132"/>
    <mergeCell ref="A140:DA140"/>
    <mergeCell ref="BT144:CI144"/>
    <mergeCell ref="CJ144:DA144"/>
    <mergeCell ref="CJ132:DA132"/>
    <mergeCell ref="H144:BS144"/>
    <mergeCell ref="A132:G132"/>
    <mergeCell ref="H132:BC132"/>
    <mergeCell ref="A142:G142"/>
    <mergeCell ref="A144:G144"/>
    <mergeCell ref="A149:G149"/>
    <mergeCell ref="A135:G135"/>
    <mergeCell ref="H135:BC135"/>
    <mergeCell ref="BD135:BS135"/>
    <mergeCell ref="A148:G148"/>
    <mergeCell ref="H148:BS148"/>
    <mergeCell ref="A147:G147"/>
    <mergeCell ref="H147:BS147"/>
    <mergeCell ref="BT145:CI145"/>
    <mergeCell ref="H150:BS150"/>
    <mergeCell ref="CJ146:DA146"/>
    <mergeCell ref="CJ148:DA148"/>
    <mergeCell ref="H149:BS149"/>
    <mergeCell ref="BT149:CI149"/>
    <mergeCell ref="CJ149:DA149"/>
    <mergeCell ref="BT148:CI148"/>
    <mergeCell ref="CJ145:DA145"/>
    <mergeCell ref="BT147:CI147"/>
    <mergeCell ref="A158:G158"/>
    <mergeCell ref="H158:BC158"/>
    <mergeCell ref="BD158:BS158"/>
    <mergeCell ref="BT158:CI158"/>
    <mergeCell ref="BT154:CI154"/>
    <mergeCell ref="CJ154:DA154"/>
    <mergeCell ref="A154:G154"/>
    <mergeCell ref="H154:BC154"/>
    <mergeCell ref="BD154:BS154"/>
    <mergeCell ref="CJ158:DA158"/>
    <mergeCell ref="A150:G150"/>
    <mergeCell ref="BT150:CI150"/>
    <mergeCell ref="CJ150:DA150"/>
    <mergeCell ref="CJ155:DA155"/>
    <mergeCell ref="A155:G155"/>
    <mergeCell ref="H155:BC155"/>
    <mergeCell ref="BD155:BS155"/>
    <mergeCell ref="BT155:CI155"/>
    <mergeCell ref="A156:G156"/>
    <mergeCell ref="BD127:BS127"/>
    <mergeCell ref="BT127:CI127"/>
    <mergeCell ref="CJ127:DA127"/>
    <mergeCell ref="BT131:CI131"/>
    <mergeCell ref="CJ131:DA131"/>
    <mergeCell ref="A129:DA129"/>
    <mergeCell ref="A131:G131"/>
    <mergeCell ref="H131:BC131"/>
    <mergeCell ref="BD131:BS131"/>
    <mergeCell ref="CJ126:DA126"/>
    <mergeCell ref="A127:G127"/>
    <mergeCell ref="H127:BC127"/>
    <mergeCell ref="H156:BC156"/>
    <mergeCell ref="BD156:BS156"/>
    <mergeCell ref="BT156:CI156"/>
    <mergeCell ref="BD138:BS138"/>
    <mergeCell ref="H143:BS143"/>
    <mergeCell ref="BT143:CI143"/>
    <mergeCell ref="H146:BS146"/>
    <mergeCell ref="CJ123:DA123"/>
    <mergeCell ref="BD124:BS124"/>
    <mergeCell ref="BT124:CI124"/>
    <mergeCell ref="CJ124:DA124"/>
    <mergeCell ref="A125:G125"/>
    <mergeCell ref="CJ125:DA125"/>
    <mergeCell ref="H119:AO119"/>
    <mergeCell ref="AP119:BE119"/>
    <mergeCell ref="BF119:BU119"/>
    <mergeCell ref="AP117:BE117"/>
    <mergeCell ref="H123:BC123"/>
    <mergeCell ref="BD123:BS123"/>
    <mergeCell ref="BT123:CI123"/>
    <mergeCell ref="A118:G118"/>
    <mergeCell ref="H118:AO118"/>
    <mergeCell ref="A116:G116"/>
    <mergeCell ref="H116:AO116"/>
    <mergeCell ref="AP116:BE116"/>
    <mergeCell ref="BF116:BU116"/>
    <mergeCell ref="A117:G117"/>
    <mergeCell ref="H117:AO117"/>
    <mergeCell ref="BF115:BU115"/>
    <mergeCell ref="BV115:CK115"/>
    <mergeCell ref="CL115:DA115"/>
    <mergeCell ref="A115:G115"/>
    <mergeCell ref="H115:AO115"/>
    <mergeCell ref="BF117:BU117"/>
    <mergeCell ref="BT108:CI108"/>
    <mergeCell ref="BV116:CK116"/>
    <mergeCell ref="CL116:DA116"/>
    <mergeCell ref="AP115:BE115"/>
    <mergeCell ref="A112:DA112"/>
    <mergeCell ref="A114:G114"/>
    <mergeCell ref="H114:AO114"/>
    <mergeCell ref="AP114:BE114"/>
    <mergeCell ref="BF114:BU114"/>
    <mergeCell ref="BV114:CK114"/>
    <mergeCell ref="A108:G108"/>
    <mergeCell ref="H108:BC108"/>
    <mergeCell ref="BD108:BS108"/>
    <mergeCell ref="H110:BC110"/>
    <mergeCell ref="A110:G110"/>
    <mergeCell ref="CL114:DA114"/>
    <mergeCell ref="CJ108:DA108"/>
    <mergeCell ref="CJ110:DA110"/>
    <mergeCell ref="BD110:BS110"/>
    <mergeCell ref="BT110:CI110"/>
    <mergeCell ref="H102:AO102"/>
    <mergeCell ref="AP102:BE102"/>
    <mergeCell ref="BF102:BU102"/>
    <mergeCell ref="BV102:CK102"/>
    <mergeCell ref="CL102:DA102"/>
    <mergeCell ref="A101:G101"/>
    <mergeCell ref="H101:AO101"/>
    <mergeCell ref="AP101:BE101"/>
    <mergeCell ref="A96:DA96"/>
    <mergeCell ref="H98:AO98"/>
    <mergeCell ref="AP98:BE98"/>
    <mergeCell ref="BF98:BU98"/>
    <mergeCell ref="BV98:CK98"/>
    <mergeCell ref="CL98:DA98"/>
    <mergeCell ref="A98:G98"/>
    <mergeCell ref="BF99:BU99"/>
    <mergeCell ref="A99:G99"/>
    <mergeCell ref="H99:AO99"/>
    <mergeCell ref="BV101:CK101"/>
    <mergeCell ref="BV99:CK99"/>
    <mergeCell ref="AP99:BE99"/>
    <mergeCell ref="CL100:DA100"/>
    <mergeCell ref="AP100:BE100"/>
    <mergeCell ref="BF100:BU100"/>
    <mergeCell ref="A106:G106"/>
    <mergeCell ref="H106:BC106"/>
    <mergeCell ref="BD106:BS106"/>
    <mergeCell ref="A100:G100"/>
    <mergeCell ref="A104:DA104"/>
    <mergeCell ref="H100:AO100"/>
    <mergeCell ref="BV100:CK100"/>
    <mergeCell ref="CJ106:DA106"/>
    <mergeCell ref="BF101:BU101"/>
    <mergeCell ref="A107:G107"/>
    <mergeCell ref="H107:BC107"/>
    <mergeCell ref="BD107:BS107"/>
    <mergeCell ref="BT107:CI107"/>
    <mergeCell ref="CJ107:DA107"/>
    <mergeCell ref="BT106:CI106"/>
    <mergeCell ref="CL101:DA101"/>
    <mergeCell ref="A102:G102"/>
    <mergeCell ref="CL99:DA99"/>
    <mergeCell ref="A94:AO94"/>
    <mergeCell ref="AP94:DA94"/>
    <mergeCell ref="BT85:CI85"/>
    <mergeCell ref="CJ88:DA88"/>
    <mergeCell ref="A90:DA90"/>
    <mergeCell ref="H87:BC87"/>
    <mergeCell ref="BD87:BS87"/>
    <mergeCell ref="H86:BC86"/>
    <mergeCell ref="CJ86:DA86"/>
    <mergeCell ref="BT87:CI87"/>
    <mergeCell ref="CJ87:DA87"/>
    <mergeCell ref="A78:DA78"/>
    <mergeCell ref="BD84:BS84"/>
    <mergeCell ref="BT84:CI84"/>
    <mergeCell ref="CJ84:DA84"/>
    <mergeCell ref="X80:DA80"/>
    <mergeCell ref="H84:BC84"/>
    <mergeCell ref="CJ85:DA85"/>
    <mergeCell ref="CJ76:DA76"/>
    <mergeCell ref="A82:AO82"/>
    <mergeCell ref="AP82:DA82"/>
    <mergeCell ref="BD75:BS75"/>
    <mergeCell ref="BT75:CI75"/>
    <mergeCell ref="A76:G76"/>
    <mergeCell ref="H76:BC76"/>
    <mergeCell ref="BD76:BS76"/>
    <mergeCell ref="BT76:CI76"/>
    <mergeCell ref="BT73:CI73"/>
    <mergeCell ref="CJ73:DA73"/>
    <mergeCell ref="BD74:BS74"/>
    <mergeCell ref="BT74:CI74"/>
    <mergeCell ref="CJ74:DA74"/>
    <mergeCell ref="CJ75:DA75"/>
    <mergeCell ref="BT88:CI88"/>
    <mergeCell ref="BD86:BS86"/>
    <mergeCell ref="BT86:CI86"/>
    <mergeCell ref="A85:G85"/>
    <mergeCell ref="H85:BC85"/>
    <mergeCell ref="X92:DA92"/>
    <mergeCell ref="A88:G88"/>
    <mergeCell ref="H88:BC88"/>
    <mergeCell ref="BD88:BS88"/>
    <mergeCell ref="A87:G87"/>
    <mergeCell ref="A73:G73"/>
    <mergeCell ref="H73:BC73"/>
    <mergeCell ref="A74:G74"/>
    <mergeCell ref="H74:BC74"/>
    <mergeCell ref="BD85:BS85"/>
    <mergeCell ref="A86:G86"/>
    <mergeCell ref="BD73:BS73"/>
    <mergeCell ref="A75:G75"/>
    <mergeCell ref="H75:BC75"/>
    <mergeCell ref="A84:G84"/>
    <mergeCell ref="A66:DA66"/>
    <mergeCell ref="X68:DA68"/>
    <mergeCell ref="A70:AO70"/>
    <mergeCell ref="AP70:DA70"/>
    <mergeCell ref="A72:G72"/>
    <mergeCell ref="H72:BC72"/>
    <mergeCell ref="BD72:BS72"/>
    <mergeCell ref="BT72:CI72"/>
    <mergeCell ref="CJ72:DA72"/>
    <mergeCell ref="A64:G64"/>
    <mergeCell ref="H64:BC64"/>
    <mergeCell ref="BD64:BS64"/>
    <mergeCell ref="BT64:CD64"/>
    <mergeCell ref="CE64:DA64"/>
    <mergeCell ref="CE62:DA62"/>
    <mergeCell ref="A63:G63"/>
    <mergeCell ref="H63:BC63"/>
    <mergeCell ref="BD63:BS63"/>
    <mergeCell ref="BT63:CD63"/>
    <mergeCell ref="CE63:DA63"/>
    <mergeCell ref="A62:G62"/>
    <mergeCell ref="H62:BC62"/>
    <mergeCell ref="BD62:BS62"/>
    <mergeCell ref="BT62:CD62"/>
    <mergeCell ref="A53:G53"/>
    <mergeCell ref="A59:AO59"/>
    <mergeCell ref="AP59:DA59"/>
    <mergeCell ref="A61:G61"/>
    <mergeCell ref="H61:BC61"/>
    <mergeCell ref="BD61:BS61"/>
    <mergeCell ref="BT61:CD61"/>
    <mergeCell ref="CE61:DA61"/>
    <mergeCell ref="BD51:BS51"/>
    <mergeCell ref="BT51:CI51"/>
    <mergeCell ref="CJ51:DA51"/>
    <mergeCell ref="CJ52:DA52"/>
    <mergeCell ref="A55:DA55"/>
    <mergeCell ref="X57:DA57"/>
    <mergeCell ref="H53:BC53"/>
    <mergeCell ref="BD53:BS53"/>
    <mergeCell ref="BT53:CI53"/>
    <mergeCell ref="CJ53:DA53"/>
    <mergeCell ref="H31:BV31"/>
    <mergeCell ref="BW31:CL31"/>
    <mergeCell ref="CM31:DA31"/>
    <mergeCell ref="A41:DA41"/>
    <mergeCell ref="A32:F33"/>
    <mergeCell ref="H32:BV32"/>
    <mergeCell ref="BW32:CL33"/>
    <mergeCell ref="H37:BV37"/>
    <mergeCell ref="CM32:DA33"/>
    <mergeCell ref="H33:BV33"/>
    <mergeCell ref="CM35:DA35"/>
    <mergeCell ref="CM36:DA36"/>
    <mergeCell ref="A38:F38"/>
    <mergeCell ref="A37:F37"/>
    <mergeCell ref="CM37:DA37"/>
    <mergeCell ref="H38:BV38"/>
    <mergeCell ref="A36:F36"/>
    <mergeCell ref="H36:BV36"/>
    <mergeCell ref="BW36:CL36"/>
    <mergeCell ref="A30:F30"/>
    <mergeCell ref="H30:BV30"/>
    <mergeCell ref="BW30:CL30"/>
    <mergeCell ref="CM30:DA30"/>
    <mergeCell ref="A29:F29"/>
    <mergeCell ref="H29:BV29"/>
    <mergeCell ref="BW29:CL29"/>
    <mergeCell ref="CM29:DA29"/>
    <mergeCell ref="CM26:DA26"/>
    <mergeCell ref="A27:F28"/>
    <mergeCell ref="H27:BV27"/>
    <mergeCell ref="BW27:CL28"/>
    <mergeCell ref="CM27:DA28"/>
    <mergeCell ref="H28:BV28"/>
    <mergeCell ref="A26:F26"/>
    <mergeCell ref="H26:BV26"/>
    <mergeCell ref="BW26:CL26"/>
    <mergeCell ref="A25:F25"/>
    <mergeCell ref="G25:BV25"/>
    <mergeCell ref="BW25:CL25"/>
    <mergeCell ref="CM25:DA25"/>
    <mergeCell ref="A24:F24"/>
    <mergeCell ref="G24:BV24"/>
    <mergeCell ref="BW24:CL24"/>
    <mergeCell ref="CM24:DA24"/>
    <mergeCell ref="H50:BC50"/>
    <mergeCell ref="BD50:BS50"/>
    <mergeCell ref="BT50:CI50"/>
    <mergeCell ref="A39:F39"/>
    <mergeCell ref="BW38:CL38"/>
    <mergeCell ref="CM38:DA38"/>
    <mergeCell ref="G39:BV39"/>
    <mergeCell ref="BW39:CL39"/>
    <mergeCell ref="CM39:DA39"/>
    <mergeCell ref="A43:DA43"/>
    <mergeCell ref="A49:G49"/>
    <mergeCell ref="H49:BC49"/>
    <mergeCell ref="BD49:BS49"/>
    <mergeCell ref="BT49:CI49"/>
    <mergeCell ref="BW37:CL37"/>
    <mergeCell ref="H34:BV34"/>
    <mergeCell ref="AP47:DA47"/>
    <mergeCell ref="A34:F34"/>
    <mergeCell ref="CJ20:DA20"/>
    <mergeCell ref="A22:DA22"/>
    <mergeCell ref="A51:G51"/>
    <mergeCell ref="CJ50:DA50"/>
    <mergeCell ref="H51:BC51"/>
    <mergeCell ref="A20:F20"/>
    <mergeCell ref="G20:AD20"/>
    <mergeCell ref="AE20:AY20"/>
    <mergeCell ref="AZ20:BQ20"/>
    <mergeCell ref="BR20:CI20"/>
    <mergeCell ref="CJ5:DA5"/>
    <mergeCell ref="BD5:BS5"/>
    <mergeCell ref="BR19:CI19"/>
    <mergeCell ref="CJ19:DA19"/>
    <mergeCell ref="BR18:CI18"/>
    <mergeCell ref="AZ18:BQ18"/>
    <mergeCell ref="AZ19:BQ19"/>
    <mergeCell ref="BR17:CI17"/>
    <mergeCell ref="CJ17:DA17"/>
    <mergeCell ref="AZ17:BQ17"/>
    <mergeCell ref="A2:DA2"/>
    <mergeCell ref="AE6:BC6"/>
    <mergeCell ref="BD6:BS6"/>
    <mergeCell ref="BT6:CI6"/>
    <mergeCell ref="CJ4:DA4"/>
    <mergeCell ref="CJ6:DA6"/>
    <mergeCell ref="G6:AD6"/>
    <mergeCell ref="A6:F6"/>
    <mergeCell ref="BT5:CI5"/>
    <mergeCell ref="A4:F4"/>
    <mergeCell ref="BT13:CI13"/>
    <mergeCell ref="CJ13:DA13"/>
    <mergeCell ref="A17:F17"/>
    <mergeCell ref="G17:AD17"/>
    <mergeCell ref="AE17:AY17"/>
    <mergeCell ref="G18:AD18"/>
    <mergeCell ref="AE18:AY18"/>
    <mergeCell ref="A18:F18"/>
    <mergeCell ref="BT109:CI109"/>
    <mergeCell ref="CJ109:DA109"/>
    <mergeCell ref="G4:AD4"/>
    <mergeCell ref="AE4:BC4"/>
    <mergeCell ref="A15:DA15"/>
    <mergeCell ref="BD4:BS4"/>
    <mergeCell ref="BT4:CI4"/>
    <mergeCell ref="A5:F5"/>
    <mergeCell ref="G5:AD5"/>
    <mergeCell ref="AE5:BC5"/>
    <mergeCell ref="A50:G50"/>
    <mergeCell ref="A109:G109"/>
    <mergeCell ref="H109:BC109"/>
    <mergeCell ref="CJ18:DA18"/>
    <mergeCell ref="H133:BC133"/>
    <mergeCell ref="BD133:BS133"/>
    <mergeCell ref="BT133:CI133"/>
    <mergeCell ref="CJ133:DA133"/>
    <mergeCell ref="CJ49:DA49"/>
    <mergeCell ref="BD109:BS109"/>
    <mergeCell ref="CJ135:DA135"/>
    <mergeCell ref="AP118:BE118"/>
    <mergeCell ref="BF118:BU118"/>
    <mergeCell ref="BV118:CK118"/>
    <mergeCell ref="CL118:DA118"/>
    <mergeCell ref="CJ134:DA134"/>
    <mergeCell ref="BV119:CK119"/>
    <mergeCell ref="CL119:DA119"/>
    <mergeCell ref="A121:DA121"/>
    <mergeCell ref="A119:G119"/>
    <mergeCell ref="CJ160:DA160"/>
    <mergeCell ref="CJ156:DA156"/>
    <mergeCell ref="A137:G137"/>
    <mergeCell ref="H137:BC137"/>
    <mergeCell ref="BD137:BS137"/>
    <mergeCell ref="A134:G134"/>
    <mergeCell ref="H134:BC134"/>
    <mergeCell ref="BD134:BS134"/>
    <mergeCell ref="BT134:CI134"/>
    <mergeCell ref="BT135:CI135"/>
    <mergeCell ref="BT137:CI137"/>
    <mergeCell ref="A136:G136"/>
    <mergeCell ref="H136:BC136"/>
    <mergeCell ref="BD136:BS136"/>
    <mergeCell ref="BT136:CI136"/>
    <mergeCell ref="A133:G133"/>
    <mergeCell ref="BT138:CI138"/>
    <mergeCell ref="CJ143:DA143"/>
    <mergeCell ref="CJ142:DA142"/>
    <mergeCell ref="A143:G143"/>
    <mergeCell ref="BT142:CI142"/>
    <mergeCell ref="CJ136:DA136"/>
    <mergeCell ref="CJ137:DA137"/>
    <mergeCell ref="CJ138:DA138"/>
    <mergeCell ref="A138:G138"/>
    <mergeCell ref="H138:BC138"/>
    <mergeCell ref="A13:G13"/>
    <mergeCell ref="H13:BC13"/>
    <mergeCell ref="BD13:BS13"/>
    <mergeCell ref="A145:G145"/>
    <mergeCell ref="H145:BS145"/>
    <mergeCell ref="H142:BS142"/>
    <mergeCell ref="A123:G123"/>
    <mergeCell ref="A19:F19"/>
    <mergeCell ref="G19:AD19"/>
    <mergeCell ref="AE19:AY19"/>
    <mergeCell ref="CJ157:DA157"/>
    <mergeCell ref="A157:G157"/>
    <mergeCell ref="H157:BC157"/>
    <mergeCell ref="BD157:BS157"/>
    <mergeCell ref="BT157:CI157"/>
    <mergeCell ref="A146:G146"/>
    <mergeCell ref="BT146:CI146"/>
    <mergeCell ref="A152:DA152"/>
    <mergeCell ref="CJ147:DA14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
</oddHeader>
  </headerFooter>
  <rowBreaks count="3" manualBreakCount="3">
    <brk id="42" max="104" man="1"/>
    <brk id="89" max="104" man="1"/>
    <brk id="139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A144"/>
  <sheetViews>
    <sheetView zoomScalePageLayoutView="0" workbookViewId="0" topLeftCell="A1">
      <selection activeCell="H125" sqref="H125:DA127"/>
    </sheetView>
  </sheetViews>
  <sheetFormatPr defaultColWidth="0.875" defaultRowHeight="12.75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</row>
    <row r="3" ht="10.5" customHeight="1"/>
    <row r="4" spans="1:105" s="3" customFormat="1" ht="45" customHeight="1">
      <c r="A4" s="73" t="s">
        <v>0</v>
      </c>
      <c r="B4" s="74"/>
      <c r="C4" s="74"/>
      <c r="D4" s="74"/>
      <c r="E4" s="74"/>
      <c r="F4" s="75"/>
      <c r="G4" s="73" t="s">
        <v>24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  <c r="AE4" s="73" t="s">
        <v>20</v>
      </c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5"/>
      <c r="BD4" s="73" t="s">
        <v>92</v>
      </c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5"/>
      <c r="BT4" s="73" t="s">
        <v>21</v>
      </c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5"/>
      <c r="CJ4" s="73" t="s">
        <v>22</v>
      </c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5"/>
    </row>
    <row r="5" spans="1:105" s="4" customFormat="1" ht="12.75">
      <c r="A5" s="86">
        <v>1</v>
      </c>
      <c r="B5" s="86"/>
      <c r="C5" s="86"/>
      <c r="D5" s="86"/>
      <c r="E5" s="86"/>
      <c r="F5" s="86"/>
      <c r="G5" s="86">
        <v>2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>
        <v>3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>
        <v>4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>
        <v>5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>
        <v>6</v>
      </c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</row>
    <row r="6" spans="1:105" s="5" customFormat="1" ht="15" customHeight="1">
      <c r="A6" s="87"/>
      <c r="B6" s="87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</row>
    <row r="7" spans="1:105" s="5" customFormat="1" ht="15" customHeight="1">
      <c r="A7" s="87"/>
      <c r="B7" s="87"/>
      <c r="C7" s="87"/>
      <c r="D7" s="87"/>
      <c r="E7" s="87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</row>
    <row r="8" spans="1:105" s="5" customFormat="1" ht="15" customHeight="1">
      <c r="A8" s="87"/>
      <c r="B8" s="87"/>
      <c r="C8" s="87"/>
      <c r="D8" s="87"/>
      <c r="E8" s="87"/>
      <c r="F8" s="87"/>
      <c r="G8" s="116" t="s">
        <v>12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89" t="s">
        <v>13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 t="s">
        <v>13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 t="s">
        <v>13</v>
      </c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</row>
    <row r="9" ht="12" customHeight="1"/>
    <row r="10" spans="1:105" s="6" customFormat="1" ht="14.25">
      <c r="A10" s="71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</row>
    <row r="11" ht="10.5" customHeight="1"/>
    <row r="12" spans="1:105" s="3" customFormat="1" ht="55.5" customHeight="1">
      <c r="A12" s="73" t="s">
        <v>0</v>
      </c>
      <c r="B12" s="74"/>
      <c r="C12" s="74"/>
      <c r="D12" s="74"/>
      <c r="E12" s="74"/>
      <c r="F12" s="75"/>
      <c r="G12" s="73" t="s">
        <v>24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3" t="s">
        <v>25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5"/>
      <c r="AZ12" s="73" t="s">
        <v>26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5"/>
      <c r="BR12" s="73" t="s">
        <v>27</v>
      </c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5"/>
      <c r="CJ12" s="73" t="s">
        <v>22</v>
      </c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s="4" customFormat="1" ht="12.75">
      <c r="A13" s="86">
        <v>1</v>
      </c>
      <c r="B13" s="86"/>
      <c r="C13" s="86"/>
      <c r="D13" s="86"/>
      <c r="E13" s="86"/>
      <c r="F13" s="86"/>
      <c r="G13" s="86">
        <v>2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>
        <v>3</v>
      </c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>
        <v>4</v>
      </c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>
        <v>5</v>
      </c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>
        <v>6</v>
      </c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</row>
    <row r="14" spans="1:105" s="5" customFormat="1" ht="21" customHeight="1">
      <c r="A14" s="87"/>
      <c r="B14" s="87"/>
      <c r="C14" s="87"/>
      <c r="D14" s="87"/>
      <c r="E14" s="87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>
        <f>AE14*AZ14*BR14</f>
        <v>0</v>
      </c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</row>
    <row r="15" spans="1:105" s="17" customFormat="1" ht="15" customHeight="1">
      <c r="A15" s="109"/>
      <c r="B15" s="109"/>
      <c r="C15" s="109"/>
      <c r="D15" s="109"/>
      <c r="E15" s="109"/>
      <c r="F15" s="109"/>
      <c r="G15" s="93" t="s">
        <v>12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4"/>
      <c r="AE15" s="91" t="s">
        <v>13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 t="s">
        <v>13</v>
      </c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 t="s">
        <v>13</v>
      </c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>
        <f>CJ14</f>
        <v>0</v>
      </c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</row>
    <row r="16" ht="12" customHeight="1"/>
    <row r="17" spans="1:105" s="6" customFormat="1" ht="41.25" customHeight="1">
      <c r="A17" s="118" t="s">
        <v>28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</row>
    <row r="18" ht="10.5" customHeight="1"/>
    <row r="19" spans="1:105" ht="55.5" customHeight="1">
      <c r="A19" s="73" t="s">
        <v>0</v>
      </c>
      <c r="B19" s="74"/>
      <c r="C19" s="74"/>
      <c r="D19" s="74"/>
      <c r="E19" s="74"/>
      <c r="F19" s="75"/>
      <c r="G19" s="73" t="s">
        <v>86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5"/>
      <c r="BW19" s="73" t="s">
        <v>30</v>
      </c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5"/>
      <c r="CM19" s="73" t="s">
        <v>29</v>
      </c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5"/>
    </row>
    <row r="20" spans="1:105" s="1" customFormat="1" ht="12.75">
      <c r="A20" s="86">
        <v>1</v>
      </c>
      <c r="B20" s="86"/>
      <c r="C20" s="86"/>
      <c r="D20" s="86"/>
      <c r="E20" s="86"/>
      <c r="F20" s="86"/>
      <c r="G20" s="86">
        <v>2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>
        <v>3</v>
      </c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4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</row>
    <row r="21" spans="1:105" ht="15" customHeight="1">
      <c r="A21" s="87" t="s">
        <v>31</v>
      </c>
      <c r="B21" s="87"/>
      <c r="C21" s="87"/>
      <c r="D21" s="87"/>
      <c r="E21" s="87"/>
      <c r="F21" s="87"/>
      <c r="G21" s="11"/>
      <c r="H21" s="104" t="s">
        <v>42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5"/>
      <c r="BW21" s="89" t="s">
        <v>13</v>
      </c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</row>
    <row r="22" spans="1:105" s="1" customFormat="1" ht="12.75">
      <c r="A22" s="123" t="s">
        <v>32</v>
      </c>
      <c r="B22" s="124"/>
      <c r="C22" s="124"/>
      <c r="D22" s="124"/>
      <c r="E22" s="124"/>
      <c r="F22" s="125"/>
      <c r="G22" s="13"/>
      <c r="H22" s="129" t="s">
        <v>2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52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4"/>
      <c r="CM22" s="152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4"/>
    </row>
    <row r="23" spans="1:105" s="1" customFormat="1" ht="12.75">
      <c r="A23" s="126"/>
      <c r="B23" s="127"/>
      <c r="C23" s="127"/>
      <c r="D23" s="127"/>
      <c r="E23" s="127"/>
      <c r="F23" s="128"/>
      <c r="G23" s="12"/>
      <c r="H23" s="137" t="s">
        <v>43</v>
      </c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8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7"/>
      <c r="CM23" s="155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7"/>
    </row>
    <row r="24" spans="1:105" s="1" customFormat="1" ht="13.5" customHeight="1">
      <c r="A24" s="87" t="s">
        <v>33</v>
      </c>
      <c r="B24" s="87"/>
      <c r="C24" s="87"/>
      <c r="D24" s="87"/>
      <c r="E24" s="87"/>
      <c r="F24" s="87"/>
      <c r="G24" s="11"/>
      <c r="H24" s="120" t="s">
        <v>44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1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</row>
    <row r="25" spans="1:105" s="1" customFormat="1" ht="26.25" customHeight="1">
      <c r="A25" s="87" t="s">
        <v>34</v>
      </c>
      <c r="B25" s="87"/>
      <c r="C25" s="87"/>
      <c r="D25" s="87"/>
      <c r="E25" s="87"/>
      <c r="F25" s="87"/>
      <c r="G25" s="11"/>
      <c r="H25" s="120" t="s">
        <v>45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1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</row>
    <row r="26" spans="1:105" s="1" customFormat="1" ht="26.25" customHeight="1">
      <c r="A26" s="87" t="s">
        <v>35</v>
      </c>
      <c r="B26" s="87"/>
      <c r="C26" s="87"/>
      <c r="D26" s="87"/>
      <c r="E26" s="87"/>
      <c r="F26" s="87"/>
      <c r="G26" s="11"/>
      <c r="H26" s="104" t="s">
        <v>46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5"/>
      <c r="BW26" s="89" t="s">
        <v>13</v>
      </c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</row>
    <row r="27" spans="1:105" s="1" customFormat="1" ht="12.75">
      <c r="A27" s="123" t="s">
        <v>36</v>
      </c>
      <c r="B27" s="124"/>
      <c r="C27" s="124"/>
      <c r="D27" s="124"/>
      <c r="E27" s="124"/>
      <c r="F27" s="125"/>
      <c r="G27" s="13"/>
      <c r="H27" s="129" t="s">
        <v>2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30"/>
      <c r="BW27" s="152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4"/>
      <c r="CM27" s="152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4"/>
    </row>
    <row r="28" spans="1:105" s="1" customFormat="1" ht="25.5" customHeight="1">
      <c r="A28" s="126"/>
      <c r="B28" s="127"/>
      <c r="C28" s="127"/>
      <c r="D28" s="127"/>
      <c r="E28" s="127"/>
      <c r="F28" s="128"/>
      <c r="G28" s="12"/>
      <c r="H28" s="137" t="s">
        <v>47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8"/>
      <c r="BW28" s="155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7"/>
      <c r="CM28" s="155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7"/>
    </row>
    <row r="29" spans="1:105" s="1" customFormat="1" ht="26.25" customHeight="1">
      <c r="A29" s="87" t="s">
        <v>37</v>
      </c>
      <c r="B29" s="87"/>
      <c r="C29" s="87"/>
      <c r="D29" s="87"/>
      <c r="E29" s="87"/>
      <c r="F29" s="87"/>
      <c r="G29" s="11"/>
      <c r="H29" s="120" t="s">
        <v>48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1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</row>
    <row r="30" spans="1:105" s="1" customFormat="1" ht="27" customHeight="1">
      <c r="A30" s="87" t="s">
        <v>38</v>
      </c>
      <c r="B30" s="87"/>
      <c r="C30" s="87"/>
      <c r="D30" s="87"/>
      <c r="E30" s="87"/>
      <c r="F30" s="87"/>
      <c r="G30" s="11"/>
      <c r="H30" s="120" t="s">
        <v>49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1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1" customFormat="1" ht="27" customHeight="1">
      <c r="A31" s="87" t="s">
        <v>39</v>
      </c>
      <c r="B31" s="87"/>
      <c r="C31" s="87"/>
      <c r="D31" s="87"/>
      <c r="E31" s="87"/>
      <c r="F31" s="87"/>
      <c r="G31" s="11"/>
      <c r="H31" s="120" t="s">
        <v>50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1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</row>
    <row r="32" spans="1:105" s="1" customFormat="1" ht="27" customHeight="1">
      <c r="A32" s="87" t="s">
        <v>40</v>
      </c>
      <c r="B32" s="87"/>
      <c r="C32" s="87"/>
      <c r="D32" s="87"/>
      <c r="E32" s="87"/>
      <c r="F32" s="87"/>
      <c r="G32" s="11"/>
      <c r="H32" s="120" t="s">
        <v>50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1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</row>
    <row r="33" spans="1:105" s="1" customFormat="1" ht="26.25" customHeight="1">
      <c r="A33" s="87" t="s">
        <v>41</v>
      </c>
      <c r="B33" s="87"/>
      <c r="C33" s="87"/>
      <c r="D33" s="87"/>
      <c r="E33" s="87"/>
      <c r="F33" s="87"/>
      <c r="G33" s="11"/>
      <c r="H33" s="104" t="s">
        <v>51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5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spans="1:105" s="1" customFormat="1" ht="13.5" customHeight="1">
      <c r="A34" s="87"/>
      <c r="B34" s="87"/>
      <c r="C34" s="87"/>
      <c r="D34" s="87"/>
      <c r="E34" s="87"/>
      <c r="F34" s="87"/>
      <c r="G34" s="122" t="s">
        <v>12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7"/>
      <c r="BW34" s="89" t="s">
        <v>13</v>
      </c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</row>
    <row r="35" ht="3" customHeight="1"/>
    <row r="36" spans="1:105" s="9" customFormat="1" ht="48" customHeight="1">
      <c r="A36" s="139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</row>
    <row r="37" ht="12" customHeight="1"/>
    <row r="38" spans="1:105" s="6" customFormat="1" ht="14.25">
      <c r="A38" s="71" t="s">
        <v>52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</row>
    <row r="39" ht="6" customHeight="1"/>
    <row r="40" spans="1:105" s="6" customFormat="1" ht="14.25">
      <c r="A40" s="6" t="s">
        <v>16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24:105" s="6" customFormat="1" ht="6" customHeight="1"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</row>
    <row r="42" spans="1:105" s="6" customFormat="1" ht="14.25">
      <c r="A42" s="68" t="s">
        <v>15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</row>
    <row r="43" ht="10.5" customHeight="1"/>
    <row r="44" spans="1:105" s="3" customFormat="1" ht="45" customHeight="1">
      <c r="A44" s="73" t="s">
        <v>0</v>
      </c>
      <c r="B44" s="74"/>
      <c r="C44" s="74"/>
      <c r="D44" s="74"/>
      <c r="E44" s="74"/>
      <c r="F44" s="74"/>
      <c r="G44" s="75"/>
      <c r="H44" s="73" t="s">
        <v>55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5"/>
      <c r="BD44" s="73" t="s">
        <v>56</v>
      </c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5"/>
      <c r="BT44" s="73" t="s">
        <v>57</v>
      </c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5"/>
      <c r="CJ44" s="73" t="s">
        <v>54</v>
      </c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5"/>
    </row>
    <row r="45" spans="1:105" s="4" customFormat="1" ht="12.75">
      <c r="A45" s="86">
        <v>1</v>
      </c>
      <c r="B45" s="86"/>
      <c r="C45" s="86"/>
      <c r="D45" s="86"/>
      <c r="E45" s="86"/>
      <c r="F45" s="86"/>
      <c r="G45" s="86"/>
      <c r="H45" s="86">
        <v>2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>
        <v>3</v>
      </c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>
        <v>4</v>
      </c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>
        <v>5</v>
      </c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5" s="5" customFormat="1" ht="15" customHeight="1">
      <c r="A46" s="87"/>
      <c r="B46" s="87"/>
      <c r="C46" s="87"/>
      <c r="D46" s="87"/>
      <c r="E46" s="87"/>
      <c r="F46" s="87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</row>
    <row r="47" spans="1:105" s="5" customFormat="1" ht="15" customHeight="1">
      <c r="A47" s="87"/>
      <c r="B47" s="87"/>
      <c r="C47" s="87"/>
      <c r="D47" s="87"/>
      <c r="E47" s="87"/>
      <c r="F47" s="87"/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</row>
    <row r="48" spans="1:105" s="5" customFormat="1" ht="15" customHeight="1">
      <c r="A48" s="87"/>
      <c r="B48" s="87"/>
      <c r="C48" s="87"/>
      <c r="D48" s="87"/>
      <c r="E48" s="87"/>
      <c r="F48" s="87"/>
      <c r="G48" s="87"/>
      <c r="H48" s="116" t="s">
        <v>12</v>
      </c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89" t="s">
        <v>13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 t="s">
        <v>13</v>
      </c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</row>
    <row r="49" s="1" customFormat="1" ht="12" customHeight="1"/>
    <row r="50" spans="1:105" s="6" customFormat="1" ht="14.25">
      <c r="A50" s="71" t="s">
        <v>58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</row>
    <row r="51" ht="6" customHeight="1"/>
    <row r="52" spans="1:105" s="6" customFormat="1" ht="14.25">
      <c r="A52" s="6" t="s">
        <v>16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</row>
    <row r="53" spans="24:105" s="6" customFormat="1" ht="6" customHeight="1"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</row>
    <row r="54" spans="1:105" s="6" customFormat="1" ht="14.25">
      <c r="A54" s="68" t="s">
        <v>15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</row>
    <row r="55" ht="10.5" customHeight="1"/>
    <row r="56" spans="1:105" s="3" customFormat="1" ht="55.5" customHeight="1">
      <c r="A56" s="73" t="s">
        <v>0</v>
      </c>
      <c r="B56" s="74"/>
      <c r="C56" s="74"/>
      <c r="D56" s="74"/>
      <c r="E56" s="74"/>
      <c r="F56" s="74"/>
      <c r="G56" s="75"/>
      <c r="H56" s="73" t="s">
        <v>19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5"/>
      <c r="BD56" s="73" t="s">
        <v>59</v>
      </c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5"/>
      <c r="BT56" s="73" t="s">
        <v>60</v>
      </c>
      <c r="BU56" s="74"/>
      <c r="BV56" s="74"/>
      <c r="BW56" s="74"/>
      <c r="BX56" s="74"/>
      <c r="BY56" s="74"/>
      <c r="BZ56" s="74"/>
      <c r="CA56" s="74"/>
      <c r="CB56" s="74"/>
      <c r="CC56" s="74"/>
      <c r="CD56" s="75"/>
      <c r="CE56" s="73" t="s">
        <v>93</v>
      </c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5"/>
    </row>
    <row r="57" spans="1:105" s="4" customFormat="1" ht="12.75">
      <c r="A57" s="86">
        <v>1</v>
      </c>
      <c r="B57" s="86"/>
      <c r="C57" s="86"/>
      <c r="D57" s="86"/>
      <c r="E57" s="86"/>
      <c r="F57" s="86"/>
      <c r="G57" s="86"/>
      <c r="H57" s="86">
        <v>2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>
        <v>3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>
        <v>4</v>
      </c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>
        <v>5</v>
      </c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</row>
    <row r="58" spans="1:105" s="5" customFormat="1" ht="15" customHeight="1">
      <c r="A58" s="87"/>
      <c r="B58" s="87"/>
      <c r="C58" s="87"/>
      <c r="D58" s="87"/>
      <c r="E58" s="87"/>
      <c r="F58" s="87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</row>
    <row r="59" spans="1:105" s="5" customFormat="1" ht="15" customHeight="1">
      <c r="A59" s="87"/>
      <c r="B59" s="87"/>
      <c r="C59" s="87"/>
      <c r="D59" s="87"/>
      <c r="E59" s="87"/>
      <c r="F59" s="87"/>
      <c r="G59" s="8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</row>
    <row r="60" spans="1:105" s="5" customFormat="1" ht="15" customHeight="1">
      <c r="A60" s="87"/>
      <c r="B60" s="87"/>
      <c r="C60" s="87"/>
      <c r="D60" s="87"/>
      <c r="E60" s="87"/>
      <c r="F60" s="87"/>
      <c r="G60" s="87"/>
      <c r="H60" s="116" t="s">
        <v>12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7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 t="s">
        <v>13</v>
      </c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</row>
    <row r="61" ht="12" customHeight="1"/>
    <row r="62" spans="1:105" s="6" customFormat="1" ht="14.25">
      <c r="A62" s="71" t="s">
        <v>61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</row>
    <row r="63" ht="6" customHeight="1"/>
    <row r="64" spans="1:105" s="6" customFormat="1" ht="14.25">
      <c r="A64" s="6" t="s">
        <v>16</v>
      </c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</row>
    <row r="65" spans="24:105" s="6" customFormat="1" ht="6" customHeight="1"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</row>
    <row r="66" spans="1:105" s="6" customFormat="1" ht="14.25">
      <c r="A66" s="68" t="s">
        <v>15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</row>
    <row r="67" ht="10.5" customHeight="1"/>
    <row r="68" spans="1:105" s="3" customFormat="1" ht="45" customHeight="1">
      <c r="A68" s="73" t="s">
        <v>0</v>
      </c>
      <c r="B68" s="74"/>
      <c r="C68" s="74"/>
      <c r="D68" s="74"/>
      <c r="E68" s="74"/>
      <c r="F68" s="74"/>
      <c r="G68" s="75"/>
      <c r="H68" s="73" t="s">
        <v>55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5"/>
      <c r="BD68" s="73" t="s">
        <v>56</v>
      </c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5"/>
      <c r="BT68" s="73" t="s">
        <v>57</v>
      </c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5"/>
      <c r="CJ68" s="73" t="s">
        <v>54</v>
      </c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5"/>
    </row>
    <row r="69" spans="1:105" s="4" customFormat="1" ht="12.75">
      <c r="A69" s="86">
        <v>1</v>
      </c>
      <c r="B69" s="86"/>
      <c r="C69" s="86"/>
      <c r="D69" s="86"/>
      <c r="E69" s="86"/>
      <c r="F69" s="86"/>
      <c r="G69" s="86"/>
      <c r="H69" s="86">
        <v>2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>
        <v>3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>
        <v>4</v>
      </c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>
        <v>5</v>
      </c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</row>
    <row r="70" spans="1:105" s="5" customFormat="1" ht="15" customHeight="1">
      <c r="A70" s="87"/>
      <c r="B70" s="87"/>
      <c r="C70" s="87"/>
      <c r="D70" s="87"/>
      <c r="E70" s="87"/>
      <c r="F70" s="87"/>
      <c r="G70" s="87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</row>
    <row r="71" spans="1:105" s="5" customFormat="1" ht="15" customHeight="1">
      <c r="A71" s="87"/>
      <c r="B71" s="87"/>
      <c r="C71" s="87"/>
      <c r="D71" s="87"/>
      <c r="E71" s="87"/>
      <c r="F71" s="87"/>
      <c r="G71" s="87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</row>
    <row r="72" spans="1:105" s="5" customFormat="1" ht="15" customHeight="1">
      <c r="A72" s="87"/>
      <c r="B72" s="87"/>
      <c r="C72" s="87"/>
      <c r="D72" s="87"/>
      <c r="E72" s="87"/>
      <c r="F72" s="87"/>
      <c r="G72" s="87"/>
      <c r="H72" s="116" t="s">
        <v>12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7"/>
      <c r="BD72" s="89" t="s">
        <v>13</v>
      </c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 t="s">
        <v>13</v>
      </c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</row>
    <row r="73" ht="12" customHeight="1"/>
    <row r="74" spans="1:105" s="6" customFormat="1" ht="27" customHeight="1">
      <c r="A74" s="118" t="s">
        <v>62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</row>
    <row r="75" ht="6" customHeight="1"/>
    <row r="76" spans="1:105" s="6" customFormat="1" ht="14.25">
      <c r="A76" s="6" t="s">
        <v>16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</row>
    <row r="77" spans="24:105" s="6" customFormat="1" ht="6" customHeight="1"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</row>
    <row r="78" spans="1:105" s="6" customFormat="1" ht="14.25">
      <c r="A78" s="68" t="s">
        <v>15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</row>
    <row r="79" ht="10.5" customHeight="1"/>
    <row r="80" spans="1:105" s="3" customFormat="1" ht="45" customHeight="1">
      <c r="A80" s="73" t="s">
        <v>0</v>
      </c>
      <c r="B80" s="74"/>
      <c r="C80" s="74"/>
      <c r="D80" s="74"/>
      <c r="E80" s="74"/>
      <c r="F80" s="74"/>
      <c r="G80" s="75"/>
      <c r="H80" s="73" t="s">
        <v>55</v>
      </c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5"/>
      <c r="BD80" s="73" t="s">
        <v>56</v>
      </c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5"/>
      <c r="BT80" s="73" t="s">
        <v>57</v>
      </c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5"/>
      <c r="CJ80" s="73" t="s">
        <v>54</v>
      </c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5"/>
    </row>
    <row r="81" spans="1:105" s="4" customFormat="1" ht="12.75">
      <c r="A81" s="86">
        <v>1</v>
      </c>
      <c r="B81" s="86"/>
      <c r="C81" s="86"/>
      <c r="D81" s="86"/>
      <c r="E81" s="86"/>
      <c r="F81" s="86"/>
      <c r="G81" s="86"/>
      <c r="H81" s="86">
        <v>2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>
        <v>3</v>
      </c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>
        <v>4</v>
      </c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>
        <v>5</v>
      </c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</row>
    <row r="82" spans="1:105" s="5" customFormat="1" ht="15" customHeight="1">
      <c r="A82" s="87"/>
      <c r="B82" s="87"/>
      <c r="C82" s="87"/>
      <c r="D82" s="87"/>
      <c r="E82" s="87"/>
      <c r="F82" s="87"/>
      <c r="G82" s="87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</row>
    <row r="83" spans="1:105" s="5" customFormat="1" ht="15" customHeight="1">
      <c r="A83" s="87"/>
      <c r="B83" s="87"/>
      <c r="C83" s="87"/>
      <c r="D83" s="87"/>
      <c r="E83" s="87"/>
      <c r="F83" s="87"/>
      <c r="G83" s="87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</row>
    <row r="84" spans="1:105" s="5" customFormat="1" ht="15" customHeight="1">
      <c r="A84" s="87"/>
      <c r="B84" s="87"/>
      <c r="C84" s="87"/>
      <c r="D84" s="87"/>
      <c r="E84" s="87"/>
      <c r="F84" s="87"/>
      <c r="G84" s="87"/>
      <c r="H84" s="116" t="s">
        <v>12</v>
      </c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7"/>
      <c r="BD84" s="89" t="s">
        <v>13</v>
      </c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 t="s">
        <v>13</v>
      </c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</row>
    <row r="85" ht="12" customHeight="1"/>
    <row r="86" spans="1:105" s="6" customFormat="1" ht="14.25">
      <c r="A86" s="71" t="s">
        <v>63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</row>
    <row r="87" ht="6" customHeight="1"/>
    <row r="88" spans="1:105" s="6" customFormat="1" ht="14.25">
      <c r="A88" s="6" t="s">
        <v>16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</row>
    <row r="89" spans="24:105" s="6" customFormat="1" ht="6" customHeight="1"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</row>
    <row r="90" spans="1:105" s="6" customFormat="1" ht="14.25">
      <c r="A90" s="68" t="s">
        <v>15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9" t="s">
        <v>97</v>
      </c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</row>
    <row r="91" ht="10.5" customHeight="1"/>
    <row r="92" spans="1:105" s="6" customFormat="1" ht="14.25">
      <c r="A92" s="71" t="s">
        <v>64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</row>
    <row r="93" ht="10.5" customHeight="1"/>
    <row r="94" spans="1:105" s="3" customFormat="1" ht="45" customHeight="1">
      <c r="A94" s="82" t="s">
        <v>0</v>
      </c>
      <c r="B94" s="83"/>
      <c r="C94" s="83"/>
      <c r="D94" s="83"/>
      <c r="E94" s="83"/>
      <c r="F94" s="83"/>
      <c r="G94" s="84"/>
      <c r="H94" s="82" t="s">
        <v>19</v>
      </c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4"/>
      <c r="AP94" s="82" t="s">
        <v>66</v>
      </c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4"/>
      <c r="BF94" s="82" t="s">
        <v>67</v>
      </c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4"/>
      <c r="BV94" s="82" t="s">
        <v>68</v>
      </c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4"/>
      <c r="CL94" s="82" t="s">
        <v>22</v>
      </c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4"/>
    </row>
    <row r="95" spans="1:105" s="4" customFormat="1" ht="12.75">
      <c r="A95" s="86">
        <v>1</v>
      </c>
      <c r="B95" s="86"/>
      <c r="C95" s="86"/>
      <c r="D95" s="86"/>
      <c r="E95" s="86"/>
      <c r="F95" s="86"/>
      <c r="G95" s="86"/>
      <c r="H95" s="86">
        <v>2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>
        <v>3</v>
      </c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>
        <v>4</v>
      </c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>
        <v>5</v>
      </c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>
        <v>6</v>
      </c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</row>
    <row r="96" spans="1:105" s="5" customFormat="1" ht="27.75" customHeight="1">
      <c r="A96" s="87"/>
      <c r="B96" s="87"/>
      <c r="C96" s="87"/>
      <c r="D96" s="87"/>
      <c r="E96" s="87"/>
      <c r="F96" s="87"/>
      <c r="G96" s="87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</row>
    <row r="97" spans="1:105" s="17" customFormat="1" ht="15" customHeight="1">
      <c r="A97" s="109"/>
      <c r="B97" s="109"/>
      <c r="C97" s="109"/>
      <c r="D97" s="109"/>
      <c r="E97" s="109"/>
      <c r="F97" s="109"/>
      <c r="G97" s="109"/>
      <c r="H97" s="145" t="s">
        <v>65</v>
      </c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7"/>
      <c r="AP97" s="91" t="s">
        <v>13</v>
      </c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 t="s">
        <v>13</v>
      </c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 t="s">
        <v>13</v>
      </c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5">
        <v>0</v>
      </c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</row>
    <row r="98" ht="10.5" customHeight="1"/>
    <row r="99" spans="1:105" s="6" customFormat="1" ht="14.25">
      <c r="A99" s="71" t="s">
        <v>69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</row>
    <row r="100" ht="10.5" customHeight="1"/>
    <row r="101" spans="1:105" s="3" customFormat="1" ht="45" customHeight="1">
      <c r="A101" s="73" t="s">
        <v>0</v>
      </c>
      <c r="B101" s="74"/>
      <c r="C101" s="74"/>
      <c r="D101" s="74"/>
      <c r="E101" s="74"/>
      <c r="F101" s="74"/>
      <c r="G101" s="75"/>
      <c r="H101" s="73" t="s">
        <v>19</v>
      </c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5"/>
      <c r="BD101" s="73" t="s">
        <v>70</v>
      </c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5"/>
      <c r="BT101" s="73" t="s">
        <v>71</v>
      </c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5"/>
      <c r="CJ101" s="73" t="s">
        <v>53</v>
      </c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5"/>
    </row>
    <row r="102" spans="1:105" s="4" customFormat="1" ht="12.75">
      <c r="A102" s="86">
        <v>1</v>
      </c>
      <c r="B102" s="86"/>
      <c r="C102" s="86"/>
      <c r="D102" s="86"/>
      <c r="E102" s="86"/>
      <c r="F102" s="86"/>
      <c r="G102" s="86"/>
      <c r="H102" s="86">
        <v>2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>
        <v>3</v>
      </c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>
        <v>4</v>
      </c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>
        <v>5</v>
      </c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</row>
    <row r="103" spans="1:105" s="5" customFormat="1" ht="15" customHeight="1">
      <c r="A103" s="87"/>
      <c r="B103" s="87"/>
      <c r="C103" s="87"/>
      <c r="D103" s="87"/>
      <c r="E103" s="87"/>
      <c r="F103" s="87"/>
      <c r="G103" s="87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</row>
    <row r="104" spans="1:105" s="17" customFormat="1" ht="15" customHeight="1">
      <c r="A104" s="109"/>
      <c r="B104" s="109"/>
      <c r="C104" s="109"/>
      <c r="D104" s="109"/>
      <c r="E104" s="109"/>
      <c r="F104" s="109"/>
      <c r="G104" s="109"/>
      <c r="H104" s="93" t="s">
        <v>12</v>
      </c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4"/>
      <c r="BD104" s="91" t="s">
        <v>13</v>
      </c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 t="s">
        <v>13</v>
      </c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5">
        <f>CJ103</f>
        <v>0</v>
      </c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</row>
    <row r="105" ht="10.5" customHeight="1"/>
    <row r="106" spans="1:105" s="6" customFormat="1" ht="14.25">
      <c r="A106" s="71" t="s">
        <v>72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</row>
    <row r="107" ht="10.5" customHeight="1"/>
    <row r="108" spans="1:105" s="3" customFormat="1" ht="45" customHeight="1">
      <c r="A108" s="82" t="s">
        <v>0</v>
      </c>
      <c r="B108" s="83"/>
      <c r="C108" s="83"/>
      <c r="D108" s="83"/>
      <c r="E108" s="83"/>
      <c r="F108" s="83"/>
      <c r="G108" s="84"/>
      <c r="H108" s="82" t="s">
        <v>55</v>
      </c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4"/>
      <c r="AP108" s="82" t="s">
        <v>73</v>
      </c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4"/>
      <c r="BF108" s="82" t="s">
        <v>74</v>
      </c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4"/>
      <c r="BV108" s="82" t="s">
        <v>75</v>
      </c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4"/>
      <c r="CL108" s="82" t="s">
        <v>76</v>
      </c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4"/>
    </row>
    <row r="109" spans="1:105" s="4" customFormat="1" ht="12.75">
      <c r="A109" s="86">
        <v>1</v>
      </c>
      <c r="B109" s="86"/>
      <c r="C109" s="86"/>
      <c r="D109" s="86"/>
      <c r="E109" s="86"/>
      <c r="F109" s="86"/>
      <c r="G109" s="86"/>
      <c r="H109" s="86">
        <v>2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>
        <v>4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>
        <v>5</v>
      </c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>
        <v>6</v>
      </c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>
        <v>6</v>
      </c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</row>
    <row r="110" spans="1:105" s="5" customFormat="1" ht="15" customHeight="1">
      <c r="A110" s="87"/>
      <c r="B110" s="87"/>
      <c r="C110" s="87"/>
      <c r="D110" s="87"/>
      <c r="E110" s="87"/>
      <c r="F110" s="87"/>
      <c r="G110" s="87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</row>
    <row r="111" spans="1:105" s="17" customFormat="1" ht="15" customHeight="1">
      <c r="A111" s="109"/>
      <c r="B111" s="109"/>
      <c r="C111" s="109"/>
      <c r="D111" s="109"/>
      <c r="E111" s="109"/>
      <c r="F111" s="109"/>
      <c r="G111" s="109"/>
      <c r="H111" s="92" t="s">
        <v>12</v>
      </c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4"/>
      <c r="AP111" s="91" t="s">
        <v>13</v>
      </c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 t="s">
        <v>13</v>
      </c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 t="s">
        <v>13</v>
      </c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5">
        <v>0</v>
      </c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</row>
    <row r="112" ht="12" customHeight="1"/>
    <row r="113" spans="1:105" s="6" customFormat="1" ht="14.25">
      <c r="A113" s="71" t="s">
        <v>80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</row>
    <row r="114" ht="10.5" customHeight="1"/>
    <row r="115" spans="1:105" s="3" customFormat="1" ht="45" customHeight="1">
      <c r="A115" s="73" t="s">
        <v>0</v>
      </c>
      <c r="B115" s="74"/>
      <c r="C115" s="74"/>
      <c r="D115" s="74"/>
      <c r="E115" s="74"/>
      <c r="F115" s="74"/>
      <c r="G115" s="75"/>
      <c r="H115" s="73" t="s">
        <v>55</v>
      </c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5"/>
      <c r="BD115" s="73" t="s">
        <v>77</v>
      </c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5"/>
      <c r="BT115" s="73" t="s">
        <v>79</v>
      </c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5"/>
      <c r="CJ115" s="73" t="s">
        <v>78</v>
      </c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5"/>
    </row>
    <row r="116" spans="1:105" s="4" customFormat="1" ht="12.75">
      <c r="A116" s="86">
        <v>1</v>
      </c>
      <c r="B116" s="86"/>
      <c r="C116" s="86"/>
      <c r="D116" s="86"/>
      <c r="E116" s="86"/>
      <c r="F116" s="86"/>
      <c r="G116" s="86"/>
      <c r="H116" s="86">
        <v>2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>
        <v>4</v>
      </c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>
        <v>5</v>
      </c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>
        <v>6</v>
      </c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</row>
    <row r="117" spans="1:105" s="5" customFormat="1" ht="15" customHeight="1">
      <c r="A117" s="87"/>
      <c r="B117" s="87"/>
      <c r="C117" s="87"/>
      <c r="D117" s="87"/>
      <c r="E117" s="87"/>
      <c r="F117" s="87"/>
      <c r="G117" s="87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</row>
    <row r="118" spans="1:105" s="5" customFormat="1" ht="15" customHeight="1">
      <c r="A118" s="87"/>
      <c r="B118" s="87"/>
      <c r="C118" s="87"/>
      <c r="D118" s="87"/>
      <c r="E118" s="87"/>
      <c r="F118" s="87"/>
      <c r="G118" s="87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</row>
    <row r="119" spans="1:105" s="5" customFormat="1" ht="15" customHeight="1">
      <c r="A119" s="87"/>
      <c r="B119" s="87"/>
      <c r="C119" s="87"/>
      <c r="D119" s="87"/>
      <c r="E119" s="87"/>
      <c r="F119" s="87"/>
      <c r="G119" s="87"/>
      <c r="H119" s="116" t="s">
        <v>12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7"/>
      <c r="BD119" s="89" t="s">
        <v>13</v>
      </c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 t="s">
        <v>13</v>
      </c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 t="s">
        <v>13</v>
      </c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</row>
    <row r="120" ht="12" customHeight="1"/>
    <row r="121" spans="1:105" s="6" customFormat="1" ht="14.25">
      <c r="A121" s="71" t="s">
        <v>81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</row>
    <row r="122" ht="10.5" customHeight="1"/>
    <row r="123" spans="1:105" s="3" customFormat="1" ht="45" customHeight="1">
      <c r="A123" s="73" t="s">
        <v>0</v>
      </c>
      <c r="B123" s="74"/>
      <c r="C123" s="74"/>
      <c r="D123" s="74"/>
      <c r="E123" s="74"/>
      <c r="F123" s="74"/>
      <c r="G123" s="75"/>
      <c r="H123" s="73" t="s">
        <v>19</v>
      </c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5"/>
      <c r="BD123" s="73" t="s">
        <v>82</v>
      </c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5"/>
      <c r="BT123" s="73" t="s">
        <v>83</v>
      </c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5"/>
      <c r="CJ123" s="73" t="s">
        <v>84</v>
      </c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5"/>
    </row>
    <row r="124" spans="1:105" s="4" customFormat="1" ht="12.75">
      <c r="A124" s="86">
        <v>1</v>
      </c>
      <c r="B124" s="86"/>
      <c r="C124" s="86"/>
      <c r="D124" s="86"/>
      <c r="E124" s="86"/>
      <c r="F124" s="86"/>
      <c r="G124" s="86"/>
      <c r="H124" s="86">
        <v>2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>
        <v>3</v>
      </c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>
        <v>4</v>
      </c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>
        <v>5</v>
      </c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</row>
    <row r="125" spans="1:105" s="5" customFormat="1" ht="29.25" customHeight="1">
      <c r="A125" s="87" t="s">
        <v>31</v>
      </c>
      <c r="B125" s="87"/>
      <c r="C125" s="87"/>
      <c r="D125" s="87"/>
      <c r="E125" s="87"/>
      <c r="F125" s="87"/>
      <c r="G125" s="87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</row>
    <row r="126" spans="1:105" s="5" customFormat="1" ht="29.25" customHeight="1">
      <c r="A126" s="87" t="s">
        <v>35</v>
      </c>
      <c r="B126" s="87"/>
      <c r="C126" s="87"/>
      <c r="D126" s="87"/>
      <c r="E126" s="87"/>
      <c r="F126" s="87"/>
      <c r="G126" s="87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</row>
    <row r="127" spans="1:105" s="5" customFormat="1" ht="29.25" customHeight="1">
      <c r="A127" s="87" t="s">
        <v>41</v>
      </c>
      <c r="B127" s="87"/>
      <c r="C127" s="87"/>
      <c r="D127" s="87"/>
      <c r="E127" s="87"/>
      <c r="F127" s="87"/>
      <c r="G127" s="87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</row>
    <row r="128" spans="1:105" s="17" customFormat="1" ht="15" customHeight="1">
      <c r="A128" s="109"/>
      <c r="B128" s="109"/>
      <c r="C128" s="109"/>
      <c r="D128" s="109"/>
      <c r="E128" s="109"/>
      <c r="F128" s="109"/>
      <c r="G128" s="109"/>
      <c r="H128" s="93" t="s">
        <v>12</v>
      </c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4"/>
      <c r="BD128" s="91" t="s">
        <v>13</v>
      </c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 t="s">
        <v>13</v>
      </c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5">
        <f>SUM(CJ125:CJ127)</f>
        <v>0</v>
      </c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</row>
    <row r="129" ht="12" customHeight="1"/>
    <row r="130" spans="1:105" s="6" customFormat="1" ht="14.25">
      <c r="A130" s="71" t="s">
        <v>85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</row>
    <row r="131" ht="10.5" customHeight="1"/>
    <row r="132" spans="1:105" ht="30" customHeight="1">
      <c r="A132" s="73" t="s">
        <v>0</v>
      </c>
      <c r="B132" s="74"/>
      <c r="C132" s="74"/>
      <c r="D132" s="74"/>
      <c r="E132" s="74"/>
      <c r="F132" s="74"/>
      <c r="G132" s="75"/>
      <c r="H132" s="73" t="s">
        <v>19</v>
      </c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5"/>
      <c r="BT132" s="73" t="s">
        <v>87</v>
      </c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5"/>
      <c r="CJ132" s="73" t="s">
        <v>88</v>
      </c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5"/>
    </row>
    <row r="133" spans="1:105" s="1" customFormat="1" ht="12.75">
      <c r="A133" s="86">
        <v>1</v>
      </c>
      <c r="B133" s="86"/>
      <c r="C133" s="86"/>
      <c r="D133" s="86"/>
      <c r="E133" s="86"/>
      <c r="F133" s="86"/>
      <c r="G133" s="86"/>
      <c r="H133" s="86">
        <v>2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>
        <v>3</v>
      </c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>
        <v>4</v>
      </c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</row>
    <row r="134" spans="1:105" ht="24.75" customHeight="1">
      <c r="A134" s="87" t="s">
        <v>31</v>
      </c>
      <c r="B134" s="87"/>
      <c r="C134" s="87"/>
      <c r="D134" s="87"/>
      <c r="E134" s="87"/>
      <c r="F134" s="87"/>
      <c r="G134" s="87"/>
      <c r="H134" s="106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8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112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4"/>
    </row>
    <row r="135" spans="1:105" s="6" customFormat="1" ht="15" customHeight="1">
      <c r="A135" s="109"/>
      <c r="B135" s="109"/>
      <c r="C135" s="109"/>
      <c r="D135" s="109"/>
      <c r="E135" s="109"/>
      <c r="F135" s="109"/>
      <c r="G135" s="109"/>
      <c r="H135" s="148" t="s">
        <v>12</v>
      </c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50"/>
      <c r="BT135" s="91" t="s">
        <v>13</v>
      </c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5">
        <f>SUM(CJ134:CJ134)</f>
        <v>0</v>
      </c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</row>
    <row r="136" ht="12" customHeight="1"/>
    <row r="137" spans="1:105" s="6" customFormat="1" ht="28.5" customHeight="1">
      <c r="A137" s="118" t="s">
        <v>89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</row>
    <row r="138" ht="10.5" customHeight="1"/>
    <row r="139" spans="1:105" s="3" customFormat="1" ht="30" customHeight="1">
      <c r="A139" s="73" t="s">
        <v>0</v>
      </c>
      <c r="B139" s="74"/>
      <c r="C139" s="74"/>
      <c r="D139" s="74"/>
      <c r="E139" s="74"/>
      <c r="F139" s="74"/>
      <c r="G139" s="75"/>
      <c r="H139" s="73" t="s">
        <v>19</v>
      </c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5"/>
      <c r="BD139" s="73" t="s">
        <v>77</v>
      </c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5"/>
      <c r="BT139" s="73" t="s">
        <v>90</v>
      </c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5"/>
      <c r="CJ139" s="73" t="s">
        <v>91</v>
      </c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5"/>
    </row>
    <row r="140" spans="1:105" s="4" customFormat="1" ht="12.75">
      <c r="A140" s="86"/>
      <c r="B140" s="86"/>
      <c r="C140" s="86"/>
      <c r="D140" s="86"/>
      <c r="E140" s="86"/>
      <c r="F140" s="86"/>
      <c r="G140" s="86"/>
      <c r="H140" s="86">
        <v>1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>
        <v>2</v>
      </c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>
        <v>3</v>
      </c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>
        <v>4</v>
      </c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</row>
    <row r="141" spans="1:105" ht="24.75" customHeight="1">
      <c r="A141" s="87" t="s">
        <v>31</v>
      </c>
      <c r="B141" s="87"/>
      <c r="C141" s="87"/>
      <c r="D141" s="87"/>
      <c r="E141" s="87"/>
      <c r="F141" s="87"/>
      <c r="G141" s="87"/>
      <c r="H141" s="106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8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112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4"/>
    </row>
    <row r="142" spans="1:105" s="17" customFormat="1" ht="15" customHeight="1">
      <c r="A142" s="109"/>
      <c r="B142" s="109"/>
      <c r="C142" s="109"/>
      <c r="D142" s="109"/>
      <c r="E142" s="109"/>
      <c r="F142" s="109"/>
      <c r="G142" s="109"/>
      <c r="H142" s="93" t="s">
        <v>12</v>
      </c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4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 t="s">
        <v>13</v>
      </c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5">
        <f>CJ141</f>
        <v>0</v>
      </c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</row>
    <row r="143" ht="12" customHeight="1"/>
    <row r="144" spans="88:105" ht="12" customHeight="1">
      <c r="CJ144" s="110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</row>
  </sheetData>
  <sheetProtection/>
  <mergeCells count="402">
    <mergeCell ref="A126:G126"/>
    <mergeCell ref="H126:BC126"/>
    <mergeCell ref="BD126:BS126"/>
    <mergeCell ref="BT126:CI126"/>
    <mergeCell ref="A142:G142"/>
    <mergeCell ref="H142:BC142"/>
    <mergeCell ref="BD142:BS142"/>
    <mergeCell ref="BT142:CI142"/>
    <mergeCell ref="CJ126:DA126"/>
    <mergeCell ref="A127:G127"/>
    <mergeCell ref="H127:BC127"/>
    <mergeCell ref="BD127:BS127"/>
    <mergeCell ref="BT127:CI127"/>
    <mergeCell ref="CJ127:DA127"/>
    <mergeCell ref="CJ142:DA142"/>
    <mergeCell ref="CJ144:DA144"/>
    <mergeCell ref="A140:G140"/>
    <mergeCell ref="H140:BC140"/>
    <mergeCell ref="BD140:BS140"/>
    <mergeCell ref="BT140:CI140"/>
    <mergeCell ref="CJ140:DA140"/>
    <mergeCell ref="A141:G141"/>
    <mergeCell ref="BT141:CI141"/>
    <mergeCell ref="CJ141:DA141"/>
    <mergeCell ref="H134:BS134"/>
    <mergeCell ref="BT134:CI134"/>
    <mergeCell ref="CJ134:DA134"/>
    <mergeCell ref="A137:DA137"/>
    <mergeCell ref="A139:G139"/>
    <mergeCell ref="H139:BC139"/>
    <mergeCell ref="BD139:BS139"/>
    <mergeCell ref="BT139:CI139"/>
    <mergeCell ref="CJ139:DA139"/>
    <mergeCell ref="CJ133:DA133"/>
    <mergeCell ref="A132:G132"/>
    <mergeCell ref="H132:BS132"/>
    <mergeCell ref="BT132:CI132"/>
    <mergeCell ref="CJ132:DA132"/>
    <mergeCell ref="A135:G135"/>
    <mergeCell ref="H135:BS135"/>
    <mergeCell ref="BT135:CI135"/>
    <mergeCell ref="CJ135:DA135"/>
    <mergeCell ref="A134:G134"/>
    <mergeCell ref="A128:G128"/>
    <mergeCell ref="H128:BC128"/>
    <mergeCell ref="BD128:BS128"/>
    <mergeCell ref="BT128:CI128"/>
    <mergeCell ref="A133:G133"/>
    <mergeCell ref="H133:BS133"/>
    <mergeCell ref="BT133:CI133"/>
    <mergeCell ref="CJ128:DA128"/>
    <mergeCell ref="A130:DA130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1:DA121"/>
    <mergeCell ref="A123:G123"/>
    <mergeCell ref="H123:BC123"/>
    <mergeCell ref="BD123:BS123"/>
    <mergeCell ref="BT123:CI123"/>
    <mergeCell ref="CJ123:DA123"/>
    <mergeCell ref="CJ118:DA118"/>
    <mergeCell ref="A119:G119"/>
    <mergeCell ref="H119:BC119"/>
    <mergeCell ref="BD119:BS119"/>
    <mergeCell ref="BT119:CI119"/>
    <mergeCell ref="CJ119:DA119"/>
    <mergeCell ref="A118:G118"/>
    <mergeCell ref="H118:BC118"/>
    <mergeCell ref="BD118:BS118"/>
    <mergeCell ref="BT118:CI118"/>
    <mergeCell ref="CJ116:DA116"/>
    <mergeCell ref="A117:G117"/>
    <mergeCell ref="H117:BC117"/>
    <mergeCell ref="BD117:BS117"/>
    <mergeCell ref="BT117:CI117"/>
    <mergeCell ref="CJ117:DA117"/>
    <mergeCell ref="A116:G116"/>
    <mergeCell ref="H116:BC116"/>
    <mergeCell ref="BD116:BS116"/>
    <mergeCell ref="BT116:CI116"/>
    <mergeCell ref="AP111:BE111"/>
    <mergeCell ref="BF111:BU111"/>
    <mergeCell ref="A113:DA113"/>
    <mergeCell ref="A115:G115"/>
    <mergeCell ref="H115:BC115"/>
    <mergeCell ref="BD115:BS115"/>
    <mergeCell ref="BT115:CI115"/>
    <mergeCell ref="CJ115:DA115"/>
    <mergeCell ref="BV111:CK111"/>
    <mergeCell ref="CL111:DA111"/>
    <mergeCell ref="A110:G110"/>
    <mergeCell ref="H110:AO110"/>
    <mergeCell ref="AP110:BE110"/>
    <mergeCell ref="BF110:BU110"/>
    <mergeCell ref="BV110:CK110"/>
    <mergeCell ref="CL110:DA110"/>
    <mergeCell ref="A111:G111"/>
    <mergeCell ref="H111:AO111"/>
    <mergeCell ref="CL109:DA109"/>
    <mergeCell ref="A108:G108"/>
    <mergeCell ref="H108:AO108"/>
    <mergeCell ref="AP108:BE108"/>
    <mergeCell ref="BF108:BU108"/>
    <mergeCell ref="BV108:CK108"/>
    <mergeCell ref="CL108:DA108"/>
    <mergeCell ref="A109:G109"/>
    <mergeCell ref="H109:AO109"/>
    <mergeCell ref="AP109:BE109"/>
    <mergeCell ref="BD103:BS103"/>
    <mergeCell ref="A104:G104"/>
    <mergeCell ref="H104:BC104"/>
    <mergeCell ref="BD104:BS104"/>
    <mergeCell ref="BT104:CI104"/>
    <mergeCell ref="BV109:CK109"/>
    <mergeCell ref="BF109:BU109"/>
    <mergeCell ref="CJ101:DA101"/>
    <mergeCell ref="CJ104:DA104"/>
    <mergeCell ref="A106:DA106"/>
    <mergeCell ref="A102:G102"/>
    <mergeCell ref="H102:BC102"/>
    <mergeCell ref="BD102:BS102"/>
    <mergeCell ref="BT102:CI102"/>
    <mergeCell ref="CJ102:DA102"/>
    <mergeCell ref="A103:G103"/>
    <mergeCell ref="H103:BC103"/>
    <mergeCell ref="H97:AO97"/>
    <mergeCell ref="AP97:BE97"/>
    <mergeCell ref="BF97:BU97"/>
    <mergeCell ref="BT103:CI103"/>
    <mergeCell ref="CJ103:DA103"/>
    <mergeCell ref="A99:DA99"/>
    <mergeCell ref="A101:G101"/>
    <mergeCell ref="H101:BC101"/>
    <mergeCell ref="BD101:BS101"/>
    <mergeCell ref="BT101:CI101"/>
    <mergeCell ref="CL95:DA95"/>
    <mergeCell ref="BV97:CK97"/>
    <mergeCell ref="CL97:DA97"/>
    <mergeCell ref="A96:G96"/>
    <mergeCell ref="H96:AO96"/>
    <mergeCell ref="AP96:BE96"/>
    <mergeCell ref="BF96:BU96"/>
    <mergeCell ref="BV96:CK96"/>
    <mergeCell ref="CL96:DA96"/>
    <mergeCell ref="A97:G97"/>
    <mergeCell ref="A86:DA86"/>
    <mergeCell ref="X88:DA88"/>
    <mergeCell ref="A90:AO90"/>
    <mergeCell ref="AP90:DA90"/>
    <mergeCell ref="CL94:DA94"/>
    <mergeCell ref="A95:G95"/>
    <mergeCell ref="H95:AO95"/>
    <mergeCell ref="AP95:BE95"/>
    <mergeCell ref="BF95:BU95"/>
    <mergeCell ref="BV95:CK95"/>
    <mergeCell ref="A92:DA92"/>
    <mergeCell ref="A94:G94"/>
    <mergeCell ref="H94:AO94"/>
    <mergeCell ref="AP94:BE94"/>
    <mergeCell ref="BF94:BU94"/>
    <mergeCell ref="BV94:CK94"/>
    <mergeCell ref="CJ83:DA83"/>
    <mergeCell ref="A84:G84"/>
    <mergeCell ref="H84:BC84"/>
    <mergeCell ref="BD84:BS84"/>
    <mergeCell ref="BT84:CI84"/>
    <mergeCell ref="CJ84:DA84"/>
    <mergeCell ref="A83:G83"/>
    <mergeCell ref="H83:BC83"/>
    <mergeCell ref="BD83:BS83"/>
    <mergeCell ref="BT83:CI83"/>
    <mergeCell ref="CJ81:DA81"/>
    <mergeCell ref="A82:G82"/>
    <mergeCell ref="H82:BC82"/>
    <mergeCell ref="BD82:BS82"/>
    <mergeCell ref="BT82:CI82"/>
    <mergeCell ref="CJ82:DA82"/>
    <mergeCell ref="A81:G81"/>
    <mergeCell ref="H81:BC81"/>
    <mergeCell ref="BD81:BS81"/>
    <mergeCell ref="BT81:CI81"/>
    <mergeCell ref="A80:G80"/>
    <mergeCell ref="H80:BC80"/>
    <mergeCell ref="BD80:BS80"/>
    <mergeCell ref="BT80:CI80"/>
    <mergeCell ref="A74:DA74"/>
    <mergeCell ref="X76:DA76"/>
    <mergeCell ref="A78:AO78"/>
    <mergeCell ref="AP78:DA78"/>
    <mergeCell ref="CJ80:DA8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62:DA62"/>
    <mergeCell ref="X64:DA64"/>
    <mergeCell ref="A66:AO66"/>
    <mergeCell ref="AP66:DA66"/>
    <mergeCell ref="A68:G68"/>
    <mergeCell ref="H68:BC68"/>
    <mergeCell ref="BD68:BS68"/>
    <mergeCell ref="BT68:CI68"/>
    <mergeCell ref="CJ68:DA68"/>
    <mergeCell ref="CE59:DA59"/>
    <mergeCell ref="A60:G60"/>
    <mergeCell ref="H60:BC60"/>
    <mergeCell ref="BD60:BS60"/>
    <mergeCell ref="BT60:CD60"/>
    <mergeCell ref="CE60:DA60"/>
    <mergeCell ref="A59:G59"/>
    <mergeCell ref="H59:BC59"/>
    <mergeCell ref="BD59:BS59"/>
    <mergeCell ref="BT59:CD59"/>
    <mergeCell ref="CE57:DA57"/>
    <mergeCell ref="A58:G58"/>
    <mergeCell ref="H58:BC58"/>
    <mergeCell ref="BD58:BS58"/>
    <mergeCell ref="BT58:CD58"/>
    <mergeCell ref="CE58:DA58"/>
    <mergeCell ref="A57:G57"/>
    <mergeCell ref="H57:BC57"/>
    <mergeCell ref="BD57:BS57"/>
    <mergeCell ref="BT57:CD57"/>
    <mergeCell ref="A56:G56"/>
    <mergeCell ref="H56:BC56"/>
    <mergeCell ref="BD56:BS56"/>
    <mergeCell ref="BT56:CD56"/>
    <mergeCell ref="A50:DA50"/>
    <mergeCell ref="X52:DA52"/>
    <mergeCell ref="A54:AO54"/>
    <mergeCell ref="AP54:DA54"/>
    <mergeCell ref="CE56:DA5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36:DA36"/>
    <mergeCell ref="A38:DA38"/>
    <mergeCell ref="X40:DA40"/>
    <mergeCell ref="A42:AO42"/>
    <mergeCell ref="AP42:DA42"/>
    <mergeCell ref="A44:G44"/>
    <mergeCell ref="H44:BC44"/>
    <mergeCell ref="BD44:BS44"/>
    <mergeCell ref="BT44:CI44"/>
    <mergeCell ref="CJ44:DA44"/>
    <mergeCell ref="A33:F33"/>
    <mergeCell ref="H33:BV33"/>
    <mergeCell ref="BW33:CL33"/>
    <mergeCell ref="CM33:DA33"/>
    <mergeCell ref="A34:F34"/>
    <mergeCell ref="G34:BV34"/>
    <mergeCell ref="BW34:CL34"/>
    <mergeCell ref="CM34:DA34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30:F30"/>
    <mergeCell ref="H30:BV30"/>
    <mergeCell ref="BW30:CL30"/>
    <mergeCell ref="CM30:DA30"/>
    <mergeCell ref="A29:F29"/>
    <mergeCell ref="H29:BV29"/>
    <mergeCell ref="BW29:CL29"/>
    <mergeCell ref="CM29:DA29"/>
    <mergeCell ref="A27:F28"/>
    <mergeCell ref="H27:BV27"/>
    <mergeCell ref="BW27:CL28"/>
    <mergeCell ref="CM27:DA28"/>
    <mergeCell ref="H28:BV28"/>
    <mergeCell ref="A26:F26"/>
    <mergeCell ref="H26:BV26"/>
    <mergeCell ref="BW26:CL26"/>
    <mergeCell ref="CM26:DA26"/>
    <mergeCell ref="A25:F25"/>
    <mergeCell ref="H25:BV25"/>
    <mergeCell ref="BW25:CL25"/>
    <mergeCell ref="CM25:DA25"/>
    <mergeCell ref="A24:F24"/>
    <mergeCell ref="H24:BV24"/>
    <mergeCell ref="BW24:CL24"/>
    <mergeCell ref="CM24:DA24"/>
    <mergeCell ref="A22:F23"/>
    <mergeCell ref="H22:BV22"/>
    <mergeCell ref="BW22:CL23"/>
    <mergeCell ref="CM22:DA23"/>
    <mergeCell ref="H23:BV23"/>
    <mergeCell ref="A21:F21"/>
    <mergeCell ref="H21:BV21"/>
    <mergeCell ref="BW21:CL21"/>
    <mergeCell ref="CM21:DA21"/>
    <mergeCell ref="A20:F20"/>
    <mergeCell ref="G20:BV20"/>
    <mergeCell ref="BW20:CL20"/>
    <mergeCell ref="CM20:DA20"/>
    <mergeCell ref="A17:DA17"/>
    <mergeCell ref="A19:F19"/>
    <mergeCell ref="G19:BV19"/>
    <mergeCell ref="BW19:CL19"/>
    <mergeCell ref="CM19:DA19"/>
    <mergeCell ref="AZ14:BQ14"/>
    <mergeCell ref="BR14:CI14"/>
    <mergeCell ref="CJ14:DA14"/>
    <mergeCell ref="A15:F15"/>
    <mergeCell ref="G15:AD15"/>
    <mergeCell ref="AE15:AY15"/>
    <mergeCell ref="AZ15:BQ15"/>
    <mergeCell ref="CJ12:DA12"/>
    <mergeCell ref="A13:F13"/>
    <mergeCell ref="G13:AD13"/>
    <mergeCell ref="AE13:AY13"/>
    <mergeCell ref="AZ13:BQ13"/>
    <mergeCell ref="BR15:CI15"/>
    <mergeCell ref="CJ15:DA15"/>
    <mergeCell ref="A14:F14"/>
    <mergeCell ref="G14:AD14"/>
    <mergeCell ref="AE14:AY14"/>
    <mergeCell ref="AE8:BC8"/>
    <mergeCell ref="BD8:BS8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BT8:CI8"/>
    <mergeCell ref="CJ8:DA8"/>
    <mergeCell ref="A7:F7"/>
    <mergeCell ref="G7:AD7"/>
    <mergeCell ref="AE7:BC7"/>
    <mergeCell ref="BD7:BS7"/>
    <mergeCell ref="BT7:CI7"/>
    <mergeCell ref="CJ7:DA7"/>
    <mergeCell ref="A8:F8"/>
    <mergeCell ref="G8:AD8"/>
    <mergeCell ref="BT4:CI4"/>
    <mergeCell ref="CJ4:DA4"/>
    <mergeCell ref="A6:F6"/>
    <mergeCell ref="G6:AD6"/>
    <mergeCell ref="AE6:BC6"/>
    <mergeCell ref="BD6:BS6"/>
    <mergeCell ref="AE5:BC5"/>
    <mergeCell ref="BD5:BS5"/>
    <mergeCell ref="BT5:CI5"/>
    <mergeCell ref="CJ5:DA5"/>
    <mergeCell ref="A5:F5"/>
    <mergeCell ref="G5:AD5"/>
    <mergeCell ref="BT6:CI6"/>
    <mergeCell ref="CJ6:DA6"/>
    <mergeCell ref="H141:BS141"/>
    <mergeCell ref="A2:DA2"/>
    <mergeCell ref="A4:F4"/>
    <mergeCell ref="G4:AD4"/>
    <mergeCell ref="AE4:BC4"/>
    <mergeCell ref="BD4:B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FP160"/>
  <sheetViews>
    <sheetView tabSelected="1" zoomScalePageLayoutView="0" workbookViewId="0" topLeftCell="A127">
      <selection activeCell="FP6" sqref="FP6"/>
    </sheetView>
  </sheetViews>
  <sheetFormatPr defaultColWidth="0.875" defaultRowHeight="12.75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</row>
    <row r="3" ht="10.5" customHeight="1"/>
    <row r="4" spans="1:105" s="3" customFormat="1" ht="45" customHeight="1">
      <c r="A4" s="73" t="s">
        <v>0</v>
      </c>
      <c r="B4" s="74"/>
      <c r="C4" s="74"/>
      <c r="D4" s="74"/>
      <c r="E4" s="74"/>
      <c r="F4" s="75"/>
      <c r="G4" s="73" t="s">
        <v>24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5"/>
      <c r="AE4" s="73" t="s">
        <v>20</v>
      </c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5"/>
      <c r="BD4" s="73" t="s">
        <v>92</v>
      </c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5"/>
      <c r="BT4" s="73" t="s">
        <v>21</v>
      </c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5"/>
      <c r="CJ4" s="73" t="s">
        <v>22</v>
      </c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5"/>
    </row>
    <row r="5" spans="1:105" s="4" customFormat="1" ht="12.75">
      <c r="A5" s="86">
        <v>1</v>
      </c>
      <c r="B5" s="86"/>
      <c r="C5" s="86"/>
      <c r="D5" s="86"/>
      <c r="E5" s="86"/>
      <c r="F5" s="86"/>
      <c r="G5" s="86">
        <v>2</v>
      </c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>
        <v>3</v>
      </c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>
        <v>4</v>
      </c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>
        <v>5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>
        <v>6</v>
      </c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</row>
    <row r="6" spans="1:172" s="5" customFormat="1" ht="15" customHeight="1">
      <c r="A6" s="87" t="s">
        <v>31</v>
      </c>
      <c r="B6" s="87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FP6" s="5" t="s">
        <v>176</v>
      </c>
    </row>
    <row r="7" spans="1:105" s="5" customFormat="1" ht="15" customHeight="1">
      <c r="A7" s="87" t="s">
        <v>35</v>
      </c>
      <c r="B7" s="87"/>
      <c r="C7" s="87"/>
      <c r="D7" s="87"/>
      <c r="E7" s="87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</row>
    <row r="8" spans="1:105" s="5" customFormat="1" ht="15" customHeight="1">
      <c r="A8" s="87"/>
      <c r="B8" s="87"/>
      <c r="C8" s="87"/>
      <c r="D8" s="87"/>
      <c r="E8" s="87"/>
      <c r="F8" s="87"/>
      <c r="G8" s="116" t="s">
        <v>12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7"/>
      <c r="AE8" s="89" t="s">
        <v>13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 t="s">
        <v>13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 t="s">
        <v>13</v>
      </c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95">
        <f>CJ6+CJ7</f>
        <v>0</v>
      </c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</row>
    <row r="9" ht="12" customHeight="1"/>
    <row r="10" spans="1:105" s="30" customFormat="1" ht="15" customHeight="1">
      <c r="A10" s="71" t="s">
        <v>151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</row>
    <row r="11" spans="1:105" s="3" customFormat="1" ht="45" customHeight="1">
      <c r="A11" s="73" t="s">
        <v>0</v>
      </c>
      <c r="B11" s="74"/>
      <c r="C11" s="74"/>
      <c r="D11" s="74"/>
      <c r="E11" s="74"/>
      <c r="F11" s="74"/>
      <c r="G11" s="75"/>
      <c r="H11" s="73" t="s">
        <v>55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5"/>
      <c r="BD11" s="73" t="s">
        <v>56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5"/>
      <c r="BT11" s="73" t="s">
        <v>57</v>
      </c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5"/>
      <c r="CJ11" s="73" t="s">
        <v>54</v>
      </c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5"/>
    </row>
    <row r="12" spans="1:105" s="4" customFormat="1" ht="12.75">
      <c r="A12" s="86">
        <v>1</v>
      </c>
      <c r="B12" s="86"/>
      <c r="C12" s="86"/>
      <c r="D12" s="86"/>
      <c r="E12" s="86"/>
      <c r="F12" s="86"/>
      <c r="G12" s="86"/>
      <c r="H12" s="86">
        <v>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>
        <v>3</v>
      </c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>
        <v>4</v>
      </c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>
        <v>5</v>
      </c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</row>
    <row r="13" spans="1:105" s="5" customFormat="1" ht="15" customHeight="1">
      <c r="A13" s="87" t="s">
        <v>31</v>
      </c>
      <c r="B13" s="87"/>
      <c r="C13" s="87"/>
      <c r="D13" s="87"/>
      <c r="E13" s="87"/>
      <c r="F13" s="87"/>
      <c r="G13" s="87"/>
      <c r="H13" s="103" t="s">
        <v>135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5"/>
      <c r="BD13" s="90">
        <v>200</v>
      </c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89">
        <v>600</v>
      </c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90">
        <f>BD13*BT13</f>
        <v>120000</v>
      </c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</row>
    <row r="14" spans="1:105" s="5" customFormat="1" ht="15" customHeight="1">
      <c r="A14" s="87" t="s">
        <v>35</v>
      </c>
      <c r="B14" s="87"/>
      <c r="C14" s="87"/>
      <c r="D14" s="87"/>
      <c r="E14" s="87"/>
      <c r="F14" s="87"/>
      <c r="G14" s="87"/>
      <c r="H14" s="103" t="s">
        <v>136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5"/>
      <c r="BD14" s="90">
        <v>200</v>
      </c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89">
        <v>650</v>
      </c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90">
        <f>BD14*BT14</f>
        <v>130000</v>
      </c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</row>
    <row r="15" spans="1:105" s="5" customFormat="1" ht="15" customHeight="1">
      <c r="A15" s="87"/>
      <c r="B15" s="87"/>
      <c r="C15" s="87"/>
      <c r="D15" s="87"/>
      <c r="E15" s="87"/>
      <c r="F15" s="87"/>
      <c r="G15" s="87"/>
      <c r="H15" s="116" t="s">
        <v>12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89" t="s">
        <v>13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 t="s">
        <v>13</v>
      </c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95">
        <f>CJ13+CJ14</f>
        <v>250000</v>
      </c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</row>
    <row r="16" spans="1:105" s="6" customFormat="1" ht="14.25">
      <c r="A16" s="71" t="s">
        <v>23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ht="10.5" customHeight="1"/>
    <row r="18" spans="1:105" s="3" customFormat="1" ht="55.5" customHeight="1">
      <c r="A18" s="73" t="s">
        <v>0</v>
      </c>
      <c r="B18" s="74"/>
      <c r="C18" s="74"/>
      <c r="D18" s="74"/>
      <c r="E18" s="74"/>
      <c r="F18" s="75"/>
      <c r="G18" s="73" t="s">
        <v>24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73" t="s">
        <v>25</v>
      </c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  <c r="AZ18" s="73" t="s">
        <v>26</v>
      </c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5"/>
      <c r="BR18" s="73" t="s">
        <v>27</v>
      </c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5"/>
      <c r="CJ18" s="73" t="s">
        <v>22</v>
      </c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5"/>
    </row>
    <row r="19" spans="1:105" s="4" customFormat="1" ht="12.75">
      <c r="A19" s="86">
        <v>1</v>
      </c>
      <c r="B19" s="86"/>
      <c r="C19" s="86"/>
      <c r="D19" s="86"/>
      <c r="E19" s="86"/>
      <c r="F19" s="86"/>
      <c r="G19" s="86">
        <v>2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>
        <v>3</v>
      </c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>
        <v>4</v>
      </c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>
        <v>5</v>
      </c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>
        <v>6</v>
      </c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</row>
    <row r="20" spans="1:105" s="5" customFormat="1" ht="21" customHeight="1">
      <c r="A20" s="87"/>
      <c r="B20" s="87"/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>
        <f>AE20*AZ20*BR20</f>
        <v>0</v>
      </c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</row>
    <row r="21" spans="1:105" s="17" customFormat="1" ht="15" customHeight="1">
      <c r="A21" s="109"/>
      <c r="B21" s="109"/>
      <c r="C21" s="109"/>
      <c r="D21" s="109"/>
      <c r="E21" s="109"/>
      <c r="F21" s="109"/>
      <c r="G21" s="93" t="s">
        <v>12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4"/>
      <c r="AE21" s="91" t="s">
        <v>13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 t="s">
        <v>13</v>
      </c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 t="s">
        <v>13</v>
      </c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>
        <f>CJ20</f>
        <v>0</v>
      </c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</row>
    <row r="22" ht="12" customHeight="1"/>
    <row r="23" spans="1:105" s="6" customFormat="1" ht="41.25" customHeight="1">
      <c r="A23" s="118" t="s">
        <v>28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</row>
    <row r="24" ht="10.5" customHeight="1"/>
    <row r="25" spans="1:105" ht="55.5" customHeight="1">
      <c r="A25" s="73" t="s">
        <v>0</v>
      </c>
      <c r="B25" s="74"/>
      <c r="C25" s="74"/>
      <c r="D25" s="74"/>
      <c r="E25" s="74"/>
      <c r="F25" s="75"/>
      <c r="G25" s="73" t="s">
        <v>86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5"/>
      <c r="BW25" s="73" t="s">
        <v>30</v>
      </c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5"/>
      <c r="CM25" s="73" t="s">
        <v>29</v>
      </c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5"/>
    </row>
    <row r="26" spans="1:105" s="1" customFormat="1" ht="12.75">
      <c r="A26" s="86">
        <v>1</v>
      </c>
      <c r="B26" s="86"/>
      <c r="C26" s="86"/>
      <c r="D26" s="86"/>
      <c r="E26" s="86"/>
      <c r="F26" s="86"/>
      <c r="G26" s="86">
        <v>2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>
        <v>3</v>
      </c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>
        <v>4</v>
      </c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</row>
    <row r="27" spans="1:105" ht="15" customHeight="1">
      <c r="A27" s="87" t="s">
        <v>31</v>
      </c>
      <c r="B27" s="87"/>
      <c r="C27" s="87"/>
      <c r="D27" s="87"/>
      <c r="E27" s="87"/>
      <c r="F27" s="87"/>
      <c r="G27" s="11"/>
      <c r="H27" s="104" t="s">
        <v>42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5"/>
      <c r="BW27" s="89" t="s">
        <v>13</v>
      </c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158">
        <f>CM28+CM30+CM31</f>
        <v>0</v>
      </c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</row>
    <row r="28" spans="1:105" s="1" customFormat="1" ht="12.75">
      <c r="A28" s="123" t="s">
        <v>32</v>
      </c>
      <c r="B28" s="124"/>
      <c r="C28" s="124"/>
      <c r="D28" s="124"/>
      <c r="E28" s="124"/>
      <c r="F28" s="125"/>
      <c r="G28" s="13"/>
      <c r="H28" s="129" t="s">
        <v>2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30"/>
      <c r="BW28" s="152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4"/>
      <c r="CM28" s="159">
        <f>BW28*22%</f>
        <v>0</v>
      </c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1"/>
    </row>
    <row r="29" spans="1:105" s="1" customFormat="1" ht="12.75">
      <c r="A29" s="126"/>
      <c r="B29" s="127"/>
      <c r="C29" s="127"/>
      <c r="D29" s="127"/>
      <c r="E29" s="127"/>
      <c r="F29" s="128"/>
      <c r="G29" s="12"/>
      <c r="H29" s="137" t="s">
        <v>43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8"/>
      <c r="BW29" s="155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7"/>
      <c r="CM29" s="162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4"/>
    </row>
    <row r="30" spans="1:105" s="1" customFormat="1" ht="13.5" customHeight="1">
      <c r="A30" s="87" t="s">
        <v>33</v>
      </c>
      <c r="B30" s="87"/>
      <c r="C30" s="87"/>
      <c r="D30" s="87"/>
      <c r="E30" s="87"/>
      <c r="F30" s="87"/>
      <c r="G30" s="11"/>
      <c r="H30" s="120" t="s">
        <v>44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1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s="1" customFormat="1" ht="26.25" customHeight="1">
      <c r="A31" s="87" t="s">
        <v>34</v>
      </c>
      <c r="B31" s="87"/>
      <c r="C31" s="87"/>
      <c r="D31" s="87"/>
      <c r="E31" s="87"/>
      <c r="F31" s="87"/>
      <c r="G31" s="11"/>
      <c r="H31" s="120" t="s">
        <v>45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1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</row>
    <row r="32" spans="1:105" s="1" customFormat="1" ht="26.25" customHeight="1">
      <c r="A32" s="87" t="s">
        <v>35</v>
      </c>
      <c r="B32" s="87"/>
      <c r="C32" s="87"/>
      <c r="D32" s="87"/>
      <c r="E32" s="87"/>
      <c r="F32" s="87"/>
      <c r="G32" s="11"/>
      <c r="H32" s="104" t="s">
        <v>46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5"/>
      <c r="BW32" s="89" t="s">
        <v>13</v>
      </c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158">
        <f>CM33+CM35+CM36+CM37+CM38</f>
        <v>0</v>
      </c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</row>
    <row r="33" spans="1:105" s="1" customFormat="1" ht="12.75">
      <c r="A33" s="123" t="s">
        <v>36</v>
      </c>
      <c r="B33" s="124"/>
      <c r="C33" s="124"/>
      <c r="D33" s="124"/>
      <c r="E33" s="124"/>
      <c r="F33" s="125"/>
      <c r="G33" s="13"/>
      <c r="H33" s="129" t="s">
        <v>2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30"/>
      <c r="BW33" s="152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4"/>
      <c r="CM33" s="159">
        <f>BW33*2.9%</f>
        <v>0</v>
      </c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1"/>
    </row>
    <row r="34" spans="1:105" s="1" customFormat="1" ht="25.5" customHeight="1">
      <c r="A34" s="126"/>
      <c r="B34" s="127"/>
      <c r="C34" s="127"/>
      <c r="D34" s="127"/>
      <c r="E34" s="127"/>
      <c r="F34" s="128"/>
      <c r="G34" s="12"/>
      <c r="H34" s="137" t="s">
        <v>47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8"/>
      <c r="BW34" s="155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7"/>
      <c r="CM34" s="162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4"/>
    </row>
    <row r="35" spans="1:105" s="1" customFormat="1" ht="26.25" customHeight="1">
      <c r="A35" s="87" t="s">
        <v>37</v>
      </c>
      <c r="B35" s="87"/>
      <c r="C35" s="87"/>
      <c r="D35" s="87"/>
      <c r="E35" s="87"/>
      <c r="F35" s="87"/>
      <c r="G35" s="11"/>
      <c r="H35" s="120" t="s">
        <v>48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1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</row>
    <row r="36" spans="1:105" s="1" customFormat="1" ht="27" customHeight="1">
      <c r="A36" s="87" t="s">
        <v>38</v>
      </c>
      <c r="B36" s="87"/>
      <c r="C36" s="87"/>
      <c r="D36" s="87"/>
      <c r="E36" s="87"/>
      <c r="F36" s="87"/>
      <c r="G36" s="11"/>
      <c r="H36" s="120" t="s">
        <v>49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158">
        <f>BW36*0.2%</f>
        <v>0</v>
      </c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</row>
    <row r="37" spans="1:105" s="1" customFormat="1" ht="27" customHeight="1">
      <c r="A37" s="87" t="s">
        <v>39</v>
      </c>
      <c r="B37" s="87"/>
      <c r="C37" s="87"/>
      <c r="D37" s="87"/>
      <c r="E37" s="87"/>
      <c r="F37" s="87"/>
      <c r="G37" s="11"/>
      <c r="H37" s="120" t="s">
        <v>50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</row>
    <row r="38" spans="1:105" s="1" customFormat="1" ht="27" customHeight="1">
      <c r="A38" s="87" t="s">
        <v>40</v>
      </c>
      <c r="B38" s="87"/>
      <c r="C38" s="87"/>
      <c r="D38" s="87"/>
      <c r="E38" s="87"/>
      <c r="F38" s="87"/>
      <c r="G38" s="11"/>
      <c r="H38" s="120" t="s">
        <v>50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</row>
    <row r="39" spans="1:105" s="1" customFormat="1" ht="26.25" customHeight="1">
      <c r="A39" s="87" t="s">
        <v>41</v>
      </c>
      <c r="B39" s="87"/>
      <c r="C39" s="87"/>
      <c r="D39" s="87"/>
      <c r="E39" s="87"/>
      <c r="F39" s="87"/>
      <c r="G39" s="11"/>
      <c r="H39" s="104" t="s">
        <v>51</v>
      </c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158">
        <f>BW39*5.1%</f>
        <v>0</v>
      </c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</row>
    <row r="40" spans="1:105" s="1" customFormat="1" ht="13.5" customHeight="1">
      <c r="A40" s="87"/>
      <c r="B40" s="87"/>
      <c r="C40" s="87"/>
      <c r="D40" s="87"/>
      <c r="E40" s="87"/>
      <c r="F40" s="87"/>
      <c r="G40" s="122" t="s">
        <v>12</v>
      </c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89" t="s">
        <v>13</v>
      </c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158">
        <f>CM27+CM32+CM39</f>
        <v>0</v>
      </c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</row>
    <row r="41" ht="3" customHeight="1"/>
    <row r="42" spans="1:105" s="9" customFormat="1" ht="48" customHeight="1">
      <c r="A42" s="139" t="s">
        <v>94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</row>
    <row r="43" ht="12" customHeight="1"/>
    <row r="44" spans="1:105" s="6" customFormat="1" ht="14.25">
      <c r="A44" s="71" t="s">
        <v>52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</row>
    <row r="45" ht="6" customHeight="1"/>
    <row r="46" spans="1:105" s="6" customFormat="1" ht="14.25">
      <c r="A46" s="6" t="s">
        <v>16</v>
      </c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</row>
    <row r="47" spans="24:105" s="6" customFormat="1" ht="6" customHeight="1"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</row>
    <row r="48" spans="1:105" s="6" customFormat="1" ht="14.25">
      <c r="A48" s="68" t="s">
        <v>15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</row>
    <row r="49" ht="10.5" customHeight="1"/>
    <row r="50" spans="1:105" s="3" customFormat="1" ht="45" customHeight="1">
      <c r="A50" s="73" t="s">
        <v>0</v>
      </c>
      <c r="B50" s="74"/>
      <c r="C50" s="74"/>
      <c r="D50" s="74"/>
      <c r="E50" s="74"/>
      <c r="F50" s="74"/>
      <c r="G50" s="75"/>
      <c r="H50" s="73" t="s">
        <v>55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5"/>
      <c r="BD50" s="73" t="s">
        <v>56</v>
      </c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5"/>
      <c r="BT50" s="73" t="s">
        <v>57</v>
      </c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5"/>
      <c r="CJ50" s="73" t="s">
        <v>54</v>
      </c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5"/>
    </row>
    <row r="51" spans="1:105" s="4" customFormat="1" ht="12.75">
      <c r="A51" s="86">
        <v>1</v>
      </c>
      <c r="B51" s="86"/>
      <c r="C51" s="86"/>
      <c r="D51" s="86"/>
      <c r="E51" s="86"/>
      <c r="F51" s="86"/>
      <c r="G51" s="86"/>
      <c r="H51" s="86">
        <v>2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>
        <v>3</v>
      </c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>
        <v>4</v>
      </c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>
        <v>5</v>
      </c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</row>
    <row r="52" spans="1:105" s="5" customFormat="1" ht="15" customHeight="1">
      <c r="A52" s="87"/>
      <c r="B52" s="87"/>
      <c r="C52" s="87"/>
      <c r="D52" s="87"/>
      <c r="E52" s="87"/>
      <c r="F52" s="87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</row>
    <row r="53" spans="1:105" s="5" customFormat="1" ht="15" customHeight="1">
      <c r="A53" s="87"/>
      <c r="B53" s="87"/>
      <c r="C53" s="87"/>
      <c r="D53" s="87"/>
      <c r="E53" s="87"/>
      <c r="F53" s="87"/>
      <c r="G53" s="87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</row>
    <row r="54" spans="1:105" s="5" customFormat="1" ht="15" customHeight="1">
      <c r="A54" s="87"/>
      <c r="B54" s="87"/>
      <c r="C54" s="87"/>
      <c r="D54" s="87"/>
      <c r="E54" s="87"/>
      <c r="F54" s="87"/>
      <c r="G54" s="87"/>
      <c r="H54" s="116" t="s">
        <v>12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89" t="s">
        <v>13</v>
      </c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 t="s">
        <v>13</v>
      </c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</row>
    <row r="55" s="1" customFormat="1" ht="12" customHeight="1"/>
    <row r="56" spans="1:105" s="6" customFormat="1" ht="14.25">
      <c r="A56" s="71" t="s">
        <v>58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</row>
    <row r="57" ht="6" customHeight="1"/>
    <row r="58" spans="1:105" s="6" customFormat="1" ht="14.25">
      <c r="A58" s="6" t="s">
        <v>16</v>
      </c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</row>
    <row r="59" spans="24:105" s="6" customFormat="1" ht="6" customHeight="1"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</row>
    <row r="60" spans="1:105" s="6" customFormat="1" ht="14.25">
      <c r="A60" s="68" t="s">
        <v>15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</row>
    <row r="61" ht="10.5" customHeight="1"/>
    <row r="62" spans="1:105" s="3" customFormat="1" ht="55.5" customHeight="1">
      <c r="A62" s="73" t="s">
        <v>0</v>
      </c>
      <c r="B62" s="74"/>
      <c r="C62" s="74"/>
      <c r="D62" s="74"/>
      <c r="E62" s="74"/>
      <c r="F62" s="74"/>
      <c r="G62" s="75"/>
      <c r="H62" s="73" t="s">
        <v>19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5"/>
      <c r="BD62" s="73" t="s">
        <v>59</v>
      </c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5"/>
      <c r="BT62" s="73" t="s">
        <v>60</v>
      </c>
      <c r="BU62" s="74"/>
      <c r="BV62" s="74"/>
      <c r="BW62" s="74"/>
      <c r="BX62" s="74"/>
      <c r="BY62" s="74"/>
      <c r="BZ62" s="74"/>
      <c r="CA62" s="74"/>
      <c r="CB62" s="74"/>
      <c r="CC62" s="74"/>
      <c r="CD62" s="75"/>
      <c r="CE62" s="73" t="s">
        <v>93</v>
      </c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5"/>
    </row>
    <row r="63" spans="1:105" s="4" customFormat="1" ht="12.75">
      <c r="A63" s="86">
        <v>1</v>
      </c>
      <c r="B63" s="86"/>
      <c r="C63" s="86"/>
      <c r="D63" s="86"/>
      <c r="E63" s="86"/>
      <c r="F63" s="86"/>
      <c r="G63" s="86"/>
      <c r="H63" s="86">
        <v>2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>
        <v>3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>
        <v>4</v>
      </c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>
        <v>5</v>
      </c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</row>
    <row r="64" spans="1:105" s="5" customFormat="1" ht="15" customHeight="1">
      <c r="A64" s="87" t="s">
        <v>31</v>
      </c>
      <c r="B64" s="87"/>
      <c r="C64" s="87"/>
      <c r="D64" s="87"/>
      <c r="E64" s="87"/>
      <c r="F64" s="87"/>
      <c r="G64" s="87"/>
      <c r="H64" s="88" t="s">
        <v>164</v>
      </c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90">
        <v>30000</v>
      </c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</row>
    <row r="65" spans="1:105" s="5" customFormat="1" ht="15" customHeight="1">
      <c r="A65" s="87"/>
      <c r="B65" s="87"/>
      <c r="C65" s="87"/>
      <c r="D65" s="87"/>
      <c r="E65" s="87"/>
      <c r="F65" s="87"/>
      <c r="G65" s="87"/>
      <c r="H65" s="116" t="s">
        <v>12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7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 t="s">
        <v>13</v>
      </c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95">
        <f>CE64</f>
        <v>30000</v>
      </c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</row>
    <row r="66" ht="12" customHeight="1"/>
    <row r="67" spans="1:105" s="6" customFormat="1" ht="14.25">
      <c r="A67" s="71" t="s">
        <v>61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</row>
    <row r="68" ht="6" customHeight="1"/>
    <row r="69" spans="1:105" s="6" customFormat="1" ht="14.25">
      <c r="A69" s="6" t="s">
        <v>16</v>
      </c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</row>
    <row r="70" spans="24:105" s="6" customFormat="1" ht="6" customHeight="1"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</row>
    <row r="71" spans="1:105" s="6" customFormat="1" ht="14.25">
      <c r="A71" s="68" t="s">
        <v>15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</row>
    <row r="72" ht="10.5" customHeight="1"/>
    <row r="73" spans="1:105" s="3" customFormat="1" ht="45" customHeight="1">
      <c r="A73" s="73" t="s">
        <v>0</v>
      </c>
      <c r="B73" s="74"/>
      <c r="C73" s="74"/>
      <c r="D73" s="74"/>
      <c r="E73" s="74"/>
      <c r="F73" s="74"/>
      <c r="G73" s="75"/>
      <c r="H73" s="73" t="s">
        <v>55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5"/>
      <c r="BD73" s="73" t="s">
        <v>56</v>
      </c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5"/>
      <c r="BT73" s="73" t="s">
        <v>57</v>
      </c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5"/>
      <c r="CJ73" s="73" t="s">
        <v>54</v>
      </c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5"/>
    </row>
    <row r="74" spans="1:105" s="4" customFormat="1" ht="12.75">
      <c r="A74" s="86">
        <v>1</v>
      </c>
      <c r="B74" s="86"/>
      <c r="C74" s="86"/>
      <c r="D74" s="86"/>
      <c r="E74" s="86"/>
      <c r="F74" s="86"/>
      <c r="G74" s="86"/>
      <c r="H74" s="86">
        <v>2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>
        <v>3</v>
      </c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>
        <v>4</v>
      </c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>
        <v>5</v>
      </c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</row>
    <row r="75" spans="1:105" s="5" customFormat="1" ht="15" customHeight="1">
      <c r="A75" s="87"/>
      <c r="B75" s="87"/>
      <c r="C75" s="87"/>
      <c r="D75" s="87"/>
      <c r="E75" s="87"/>
      <c r="F75" s="87"/>
      <c r="G75" s="87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</row>
    <row r="76" spans="1:105" s="5" customFormat="1" ht="15" customHeight="1">
      <c r="A76" s="87"/>
      <c r="B76" s="87"/>
      <c r="C76" s="87"/>
      <c r="D76" s="87"/>
      <c r="E76" s="87"/>
      <c r="F76" s="87"/>
      <c r="G76" s="87"/>
      <c r="H76" s="116" t="s">
        <v>12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7"/>
      <c r="BD76" s="89" t="s">
        <v>13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 t="s">
        <v>13</v>
      </c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</row>
    <row r="77" ht="12" customHeight="1"/>
    <row r="78" spans="1:105" s="6" customFormat="1" ht="27" customHeight="1">
      <c r="A78" s="118" t="s">
        <v>62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</row>
    <row r="79" ht="6" customHeight="1"/>
    <row r="80" spans="1:105" s="6" customFormat="1" ht="14.25">
      <c r="A80" s="6" t="s">
        <v>16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</row>
    <row r="81" spans="24:105" s="6" customFormat="1" ht="6" customHeight="1"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</row>
    <row r="82" spans="1:105" s="6" customFormat="1" ht="14.25">
      <c r="A82" s="68" t="s">
        <v>15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</row>
    <row r="83" ht="10.5" customHeight="1"/>
    <row r="84" spans="1:105" s="3" customFormat="1" ht="45" customHeight="1">
      <c r="A84" s="73" t="s">
        <v>0</v>
      </c>
      <c r="B84" s="74"/>
      <c r="C84" s="74"/>
      <c r="D84" s="74"/>
      <c r="E84" s="74"/>
      <c r="F84" s="74"/>
      <c r="G84" s="75"/>
      <c r="H84" s="73" t="s">
        <v>55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5"/>
      <c r="BD84" s="73" t="s">
        <v>56</v>
      </c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5"/>
      <c r="BT84" s="73" t="s">
        <v>57</v>
      </c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5"/>
      <c r="CJ84" s="73" t="s">
        <v>54</v>
      </c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5"/>
    </row>
    <row r="85" spans="1:105" s="4" customFormat="1" ht="12.75">
      <c r="A85" s="86">
        <v>1</v>
      </c>
      <c r="B85" s="86"/>
      <c r="C85" s="86"/>
      <c r="D85" s="86"/>
      <c r="E85" s="86"/>
      <c r="F85" s="86"/>
      <c r="G85" s="86"/>
      <c r="H85" s="86">
        <v>2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>
        <v>3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>
        <v>4</v>
      </c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>
        <v>5</v>
      </c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</row>
    <row r="86" spans="1:105" s="5" customFormat="1" ht="15" customHeight="1">
      <c r="A86" s="87" t="s">
        <v>31</v>
      </c>
      <c r="B86" s="87"/>
      <c r="C86" s="87"/>
      <c r="D86" s="87"/>
      <c r="E86" s="87"/>
      <c r="F86" s="87"/>
      <c r="G86" s="87"/>
      <c r="H86" s="103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5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</row>
    <row r="87" spans="1:105" s="5" customFormat="1" ht="15" customHeight="1">
      <c r="A87" s="87" t="s">
        <v>35</v>
      </c>
      <c r="B87" s="87"/>
      <c r="C87" s="87"/>
      <c r="D87" s="87"/>
      <c r="E87" s="87"/>
      <c r="F87" s="87"/>
      <c r="G87" s="87"/>
      <c r="H87" s="103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5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</row>
    <row r="88" spans="1:105" s="5" customFormat="1" ht="15" customHeight="1">
      <c r="A88" s="87"/>
      <c r="B88" s="87"/>
      <c r="C88" s="87"/>
      <c r="D88" s="87"/>
      <c r="E88" s="87"/>
      <c r="F88" s="87"/>
      <c r="G88" s="87"/>
      <c r="H88" s="116" t="s">
        <v>12</v>
      </c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7"/>
      <c r="BD88" s="89" t="s">
        <v>13</v>
      </c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 t="s">
        <v>13</v>
      </c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95">
        <f>CJ86+CJ87</f>
        <v>0</v>
      </c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</row>
    <row r="89" ht="12" customHeight="1"/>
    <row r="90" spans="1:105" s="6" customFormat="1" ht="14.25">
      <c r="A90" s="71" t="s">
        <v>63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</row>
    <row r="91" ht="6" customHeight="1"/>
    <row r="92" spans="1:105" s="6" customFormat="1" ht="14.25">
      <c r="A92" s="6" t="s">
        <v>16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</row>
    <row r="93" spans="24:105" s="6" customFormat="1" ht="6" customHeight="1"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</row>
    <row r="94" spans="1:105" s="6" customFormat="1" ht="14.25">
      <c r="A94" s="68" t="s">
        <v>15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9" t="s">
        <v>97</v>
      </c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</row>
    <row r="95" ht="10.5" customHeight="1"/>
    <row r="96" spans="1:105" s="6" customFormat="1" ht="14.25">
      <c r="A96" s="71" t="s">
        <v>64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</row>
    <row r="97" ht="10.5" customHeight="1"/>
    <row r="98" spans="1:105" s="3" customFormat="1" ht="45" customHeight="1">
      <c r="A98" s="82" t="s">
        <v>0</v>
      </c>
      <c r="B98" s="83"/>
      <c r="C98" s="83"/>
      <c r="D98" s="83"/>
      <c r="E98" s="83"/>
      <c r="F98" s="83"/>
      <c r="G98" s="84"/>
      <c r="H98" s="82" t="s">
        <v>19</v>
      </c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4"/>
      <c r="AP98" s="82" t="s">
        <v>66</v>
      </c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4"/>
      <c r="BF98" s="82" t="s">
        <v>67</v>
      </c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4"/>
      <c r="BV98" s="82" t="s">
        <v>68</v>
      </c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4"/>
      <c r="CL98" s="82" t="s">
        <v>22</v>
      </c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4"/>
    </row>
    <row r="99" spans="1:105" s="4" customFormat="1" ht="12.75">
      <c r="A99" s="86">
        <v>1</v>
      </c>
      <c r="B99" s="86"/>
      <c r="C99" s="86"/>
      <c r="D99" s="86"/>
      <c r="E99" s="86"/>
      <c r="F99" s="86"/>
      <c r="G99" s="86"/>
      <c r="H99" s="86">
        <v>2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>
        <v>3</v>
      </c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>
        <v>4</v>
      </c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>
        <v>5</v>
      </c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>
        <v>6</v>
      </c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</row>
    <row r="100" spans="1:105" s="5" customFormat="1" ht="27.75" customHeight="1">
      <c r="A100" s="87"/>
      <c r="B100" s="87"/>
      <c r="C100" s="87"/>
      <c r="D100" s="87"/>
      <c r="E100" s="87"/>
      <c r="F100" s="87"/>
      <c r="G100" s="87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</row>
    <row r="101" spans="1:105" s="17" customFormat="1" ht="15" customHeight="1">
      <c r="A101" s="109"/>
      <c r="B101" s="109"/>
      <c r="C101" s="109"/>
      <c r="D101" s="109"/>
      <c r="E101" s="109"/>
      <c r="F101" s="109"/>
      <c r="G101" s="109"/>
      <c r="H101" s="145" t="s">
        <v>65</v>
      </c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7"/>
      <c r="AP101" s="91" t="s">
        <v>13</v>
      </c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 t="s">
        <v>13</v>
      </c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 t="s">
        <v>13</v>
      </c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5">
        <v>0</v>
      </c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</row>
    <row r="102" ht="10.5" customHeight="1"/>
    <row r="103" spans="1:105" s="6" customFormat="1" ht="14.25">
      <c r="A103" s="71" t="s">
        <v>69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</row>
    <row r="104" ht="10.5" customHeight="1"/>
    <row r="105" spans="1:105" s="3" customFormat="1" ht="45" customHeight="1">
      <c r="A105" s="73" t="s">
        <v>0</v>
      </c>
      <c r="B105" s="74"/>
      <c r="C105" s="74"/>
      <c r="D105" s="74"/>
      <c r="E105" s="74"/>
      <c r="F105" s="74"/>
      <c r="G105" s="75"/>
      <c r="H105" s="73" t="s">
        <v>19</v>
      </c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5"/>
      <c r="BD105" s="73" t="s">
        <v>70</v>
      </c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5"/>
      <c r="BT105" s="73" t="s">
        <v>71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5"/>
      <c r="CJ105" s="73" t="s">
        <v>53</v>
      </c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5"/>
    </row>
    <row r="106" spans="1:105" s="4" customFormat="1" ht="12.75">
      <c r="A106" s="86">
        <v>1</v>
      </c>
      <c r="B106" s="86"/>
      <c r="C106" s="86"/>
      <c r="D106" s="86"/>
      <c r="E106" s="86"/>
      <c r="F106" s="86"/>
      <c r="G106" s="86"/>
      <c r="H106" s="86">
        <v>2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>
        <v>3</v>
      </c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>
        <v>4</v>
      </c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>
        <v>5</v>
      </c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</row>
    <row r="107" spans="1:105" s="5" customFormat="1" ht="25.5" customHeight="1">
      <c r="A107" s="87" t="s">
        <v>31</v>
      </c>
      <c r="B107" s="87"/>
      <c r="C107" s="87"/>
      <c r="D107" s="87"/>
      <c r="E107" s="87"/>
      <c r="F107" s="87"/>
      <c r="G107" s="87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</row>
    <row r="108" spans="1:105" s="17" customFormat="1" ht="15" customHeight="1">
      <c r="A108" s="109"/>
      <c r="B108" s="109"/>
      <c r="C108" s="109"/>
      <c r="D108" s="109"/>
      <c r="E108" s="109"/>
      <c r="F108" s="109"/>
      <c r="G108" s="109"/>
      <c r="H108" s="93" t="s">
        <v>12</v>
      </c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4"/>
      <c r="BD108" s="91" t="s">
        <v>13</v>
      </c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 t="s">
        <v>13</v>
      </c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5">
        <f>CJ107</f>
        <v>0</v>
      </c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</row>
    <row r="109" ht="10.5" customHeight="1"/>
    <row r="110" spans="1:105" s="6" customFormat="1" ht="14.25">
      <c r="A110" s="71" t="s">
        <v>72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</row>
    <row r="111" ht="10.5" customHeight="1"/>
    <row r="112" spans="1:105" s="3" customFormat="1" ht="45" customHeight="1">
      <c r="A112" s="82" t="s">
        <v>0</v>
      </c>
      <c r="B112" s="83"/>
      <c r="C112" s="83"/>
      <c r="D112" s="83"/>
      <c r="E112" s="83"/>
      <c r="F112" s="83"/>
      <c r="G112" s="84"/>
      <c r="H112" s="82" t="s">
        <v>55</v>
      </c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4"/>
      <c r="AP112" s="82" t="s">
        <v>73</v>
      </c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4"/>
      <c r="BF112" s="82" t="s">
        <v>74</v>
      </c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4"/>
      <c r="BV112" s="82" t="s">
        <v>75</v>
      </c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4"/>
      <c r="CL112" s="82" t="s">
        <v>76</v>
      </c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4"/>
    </row>
    <row r="113" spans="1:105" s="4" customFormat="1" ht="12.75">
      <c r="A113" s="86">
        <v>1</v>
      </c>
      <c r="B113" s="86"/>
      <c r="C113" s="86"/>
      <c r="D113" s="86"/>
      <c r="E113" s="86"/>
      <c r="F113" s="86"/>
      <c r="G113" s="86"/>
      <c r="H113" s="86">
        <v>2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>
        <v>3</v>
      </c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>
        <v>4</v>
      </c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>
        <v>5</v>
      </c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>
        <v>6</v>
      </c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</row>
    <row r="114" spans="1:105" s="5" customFormat="1" ht="15" customHeight="1">
      <c r="A114" s="87" t="s">
        <v>31</v>
      </c>
      <c r="B114" s="87"/>
      <c r="C114" s="87"/>
      <c r="D114" s="87"/>
      <c r="E114" s="87"/>
      <c r="F114" s="87"/>
      <c r="G114" s="87"/>
      <c r="H114" s="88" t="s">
        <v>100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90">
        <v>1503.38</v>
      </c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90">
        <v>60000</v>
      </c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</row>
    <row r="115" spans="1:105" s="17" customFormat="1" ht="15" customHeight="1">
      <c r="A115" s="109"/>
      <c r="B115" s="109"/>
      <c r="C115" s="109"/>
      <c r="D115" s="109"/>
      <c r="E115" s="109"/>
      <c r="F115" s="109"/>
      <c r="G115" s="109"/>
      <c r="H115" s="92" t="s">
        <v>12</v>
      </c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4"/>
      <c r="AP115" s="91" t="s">
        <v>13</v>
      </c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 t="s">
        <v>13</v>
      </c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 t="s">
        <v>13</v>
      </c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5">
        <f>CL114</f>
        <v>60000</v>
      </c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</row>
    <row r="116" ht="12" customHeight="1"/>
    <row r="117" spans="1:105" s="6" customFormat="1" ht="14.25">
      <c r="A117" s="71" t="s">
        <v>80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</row>
    <row r="118" ht="10.5" customHeight="1"/>
    <row r="119" spans="1:105" s="3" customFormat="1" ht="45" customHeight="1">
      <c r="A119" s="73" t="s">
        <v>0</v>
      </c>
      <c r="B119" s="74"/>
      <c r="C119" s="74"/>
      <c r="D119" s="74"/>
      <c r="E119" s="74"/>
      <c r="F119" s="74"/>
      <c r="G119" s="75"/>
      <c r="H119" s="73" t="s">
        <v>55</v>
      </c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5"/>
      <c r="BD119" s="73" t="s">
        <v>77</v>
      </c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5"/>
      <c r="BT119" s="73" t="s">
        <v>79</v>
      </c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5"/>
      <c r="CJ119" s="73" t="s">
        <v>78</v>
      </c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5"/>
    </row>
    <row r="120" spans="1:105" s="4" customFormat="1" ht="12.75">
      <c r="A120" s="86">
        <v>1</v>
      </c>
      <c r="B120" s="86"/>
      <c r="C120" s="86"/>
      <c r="D120" s="86"/>
      <c r="E120" s="86"/>
      <c r="F120" s="86"/>
      <c r="G120" s="86"/>
      <c r="H120" s="86">
        <v>2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>
        <v>4</v>
      </c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>
        <v>5</v>
      </c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>
        <v>6</v>
      </c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</row>
    <row r="121" spans="1:105" s="5" customFormat="1" ht="15" customHeight="1">
      <c r="A121" s="87"/>
      <c r="B121" s="87"/>
      <c r="C121" s="87"/>
      <c r="D121" s="87"/>
      <c r="E121" s="87"/>
      <c r="F121" s="87"/>
      <c r="G121" s="87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</row>
    <row r="122" spans="1:105" s="5" customFormat="1" ht="15" customHeight="1">
      <c r="A122" s="87"/>
      <c r="B122" s="87"/>
      <c r="C122" s="87"/>
      <c r="D122" s="87"/>
      <c r="E122" s="87"/>
      <c r="F122" s="87"/>
      <c r="G122" s="87"/>
      <c r="H122" s="116" t="s">
        <v>12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7"/>
      <c r="BD122" s="89" t="s">
        <v>13</v>
      </c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 t="s">
        <v>13</v>
      </c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 t="s">
        <v>13</v>
      </c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</row>
    <row r="123" ht="12" customHeight="1"/>
    <row r="124" spans="1:105" s="6" customFormat="1" ht="14.25">
      <c r="A124" s="71" t="s">
        <v>81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</row>
    <row r="125" ht="10.5" customHeight="1"/>
    <row r="126" spans="1:105" s="3" customFormat="1" ht="45" customHeight="1">
      <c r="A126" s="73" t="s">
        <v>0</v>
      </c>
      <c r="B126" s="74"/>
      <c r="C126" s="74"/>
      <c r="D126" s="74"/>
      <c r="E126" s="74"/>
      <c r="F126" s="74"/>
      <c r="G126" s="75"/>
      <c r="H126" s="73" t="s">
        <v>19</v>
      </c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5"/>
      <c r="BD126" s="73" t="s">
        <v>82</v>
      </c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5"/>
      <c r="BT126" s="73" t="s">
        <v>83</v>
      </c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5"/>
      <c r="CJ126" s="73" t="s">
        <v>84</v>
      </c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5"/>
    </row>
    <row r="127" spans="1:105" s="4" customFormat="1" ht="12.75">
      <c r="A127" s="86">
        <v>1</v>
      </c>
      <c r="B127" s="86"/>
      <c r="C127" s="86"/>
      <c r="D127" s="86"/>
      <c r="E127" s="86"/>
      <c r="F127" s="86"/>
      <c r="G127" s="86"/>
      <c r="H127" s="86">
        <v>2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>
        <v>3</v>
      </c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>
        <v>4</v>
      </c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>
        <v>5</v>
      </c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</row>
    <row r="128" spans="1:105" s="5" customFormat="1" ht="15" customHeight="1">
      <c r="A128" s="87" t="s">
        <v>31</v>
      </c>
      <c r="B128" s="87"/>
      <c r="C128" s="87"/>
      <c r="D128" s="87"/>
      <c r="E128" s="87"/>
      <c r="F128" s="87"/>
      <c r="G128" s="87"/>
      <c r="H128" s="88" t="s">
        <v>127</v>
      </c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9">
        <v>4</v>
      </c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>
        <v>1</v>
      </c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90">
        <v>9000</v>
      </c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</row>
    <row r="129" spans="1:105" s="5" customFormat="1" ht="15" customHeight="1">
      <c r="A129" s="87" t="s">
        <v>35</v>
      </c>
      <c r="B129" s="87"/>
      <c r="C129" s="87"/>
      <c r="D129" s="87"/>
      <c r="E129" s="87"/>
      <c r="F129" s="87"/>
      <c r="G129" s="87"/>
      <c r="H129" s="88" t="s">
        <v>165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9">
        <v>1</v>
      </c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>
        <v>1</v>
      </c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90">
        <v>14000</v>
      </c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</row>
    <row r="130" spans="1:105" s="5" customFormat="1" ht="24.75" customHeight="1">
      <c r="A130" s="87" t="s">
        <v>41</v>
      </c>
      <c r="B130" s="87"/>
      <c r="C130" s="87"/>
      <c r="D130" s="87"/>
      <c r="E130" s="87"/>
      <c r="F130" s="87"/>
      <c r="G130" s="87"/>
      <c r="H130" s="88" t="s">
        <v>166</v>
      </c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9">
        <v>1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>
        <v>1</v>
      </c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90">
        <v>4600</v>
      </c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</row>
    <row r="131" spans="1:105" s="17" customFormat="1" ht="15" customHeight="1">
      <c r="A131" s="109"/>
      <c r="B131" s="109"/>
      <c r="C131" s="109"/>
      <c r="D131" s="109"/>
      <c r="E131" s="109"/>
      <c r="F131" s="109"/>
      <c r="G131" s="109"/>
      <c r="H131" s="93" t="s">
        <v>12</v>
      </c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4"/>
      <c r="BD131" s="91" t="s">
        <v>13</v>
      </c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 t="s">
        <v>13</v>
      </c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5">
        <f>CJ128+CJ129+CJ130</f>
        <v>27600</v>
      </c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</row>
    <row r="132" ht="12" customHeight="1"/>
    <row r="133" spans="1:105" s="6" customFormat="1" ht="14.25">
      <c r="A133" s="71" t="s">
        <v>85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</row>
    <row r="134" ht="10.5" customHeight="1"/>
    <row r="135" spans="1:105" ht="30" customHeight="1">
      <c r="A135" s="73" t="s">
        <v>0</v>
      </c>
      <c r="B135" s="74"/>
      <c r="C135" s="74"/>
      <c r="D135" s="74"/>
      <c r="E135" s="74"/>
      <c r="F135" s="74"/>
      <c r="G135" s="75"/>
      <c r="H135" s="73" t="s">
        <v>19</v>
      </c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5"/>
      <c r="BT135" s="73" t="s">
        <v>87</v>
      </c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5"/>
      <c r="CJ135" s="73" t="s">
        <v>88</v>
      </c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5"/>
    </row>
    <row r="136" spans="1:105" s="1" customFormat="1" ht="12.75">
      <c r="A136" s="86">
        <v>1</v>
      </c>
      <c r="B136" s="86"/>
      <c r="C136" s="86"/>
      <c r="D136" s="86"/>
      <c r="E136" s="86"/>
      <c r="F136" s="86"/>
      <c r="G136" s="86"/>
      <c r="H136" s="86">
        <v>2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>
        <v>3</v>
      </c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>
        <v>4</v>
      </c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</row>
    <row r="137" spans="1:105" ht="15" customHeight="1">
      <c r="A137" s="87" t="s">
        <v>31</v>
      </c>
      <c r="B137" s="87"/>
      <c r="C137" s="87"/>
      <c r="D137" s="87"/>
      <c r="E137" s="87"/>
      <c r="F137" s="87"/>
      <c r="G137" s="87"/>
      <c r="H137" s="103" t="s">
        <v>128</v>
      </c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5"/>
      <c r="BT137" s="89">
        <v>2</v>
      </c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112">
        <v>7000</v>
      </c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4"/>
    </row>
    <row r="138" spans="1:105" ht="15" customHeight="1">
      <c r="A138" s="87" t="s">
        <v>35</v>
      </c>
      <c r="B138" s="87"/>
      <c r="C138" s="87"/>
      <c r="D138" s="87"/>
      <c r="E138" s="87"/>
      <c r="F138" s="87"/>
      <c r="G138" s="87"/>
      <c r="H138" s="103" t="s">
        <v>129</v>
      </c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5"/>
      <c r="BT138" s="89">
        <v>3</v>
      </c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90">
        <v>6000</v>
      </c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</row>
    <row r="139" spans="1:105" ht="25.5" customHeight="1">
      <c r="A139" s="87" t="s">
        <v>41</v>
      </c>
      <c r="B139" s="87"/>
      <c r="C139" s="87"/>
      <c r="D139" s="87"/>
      <c r="E139" s="87"/>
      <c r="F139" s="87"/>
      <c r="G139" s="87"/>
      <c r="H139" s="106" t="s">
        <v>167</v>
      </c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8"/>
      <c r="BT139" s="89">
        <v>1</v>
      </c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112">
        <v>30000</v>
      </c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4"/>
    </row>
    <row r="140" spans="1:105" ht="25.5" customHeight="1">
      <c r="A140" s="87" t="s">
        <v>103</v>
      </c>
      <c r="B140" s="87"/>
      <c r="C140" s="87"/>
      <c r="D140" s="87"/>
      <c r="E140" s="87"/>
      <c r="F140" s="87"/>
      <c r="G140" s="87"/>
      <c r="H140" s="106" t="s">
        <v>137</v>
      </c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8"/>
      <c r="BT140" s="89">
        <v>2</v>
      </c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112">
        <v>30000</v>
      </c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4"/>
    </row>
    <row r="141" spans="1:105" ht="25.5" customHeight="1">
      <c r="A141" s="87" t="s">
        <v>123</v>
      </c>
      <c r="B141" s="87"/>
      <c r="C141" s="87"/>
      <c r="D141" s="87"/>
      <c r="E141" s="87"/>
      <c r="F141" s="87"/>
      <c r="G141" s="87"/>
      <c r="H141" s="106" t="s">
        <v>168</v>
      </c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8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112">
        <v>16000</v>
      </c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4"/>
    </row>
    <row r="142" spans="1:105" ht="25.5" customHeight="1">
      <c r="A142" s="87" t="s">
        <v>104</v>
      </c>
      <c r="B142" s="87"/>
      <c r="C142" s="87"/>
      <c r="D142" s="87"/>
      <c r="E142" s="87"/>
      <c r="F142" s="87"/>
      <c r="G142" s="87"/>
      <c r="H142" s="106" t="s">
        <v>169</v>
      </c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8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112">
        <v>2000</v>
      </c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4"/>
    </row>
    <row r="143" spans="1:105" s="6" customFormat="1" ht="15" customHeight="1">
      <c r="A143" s="109"/>
      <c r="B143" s="109"/>
      <c r="C143" s="109"/>
      <c r="D143" s="109"/>
      <c r="E143" s="109"/>
      <c r="F143" s="109"/>
      <c r="G143" s="109"/>
      <c r="H143" s="148" t="s">
        <v>12</v>
      </c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50"/>
      <c r="BT143" s="91" t="s">
        <v>13</v>
      </c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5">
        <f>CJ137+CJ139+CJ138+CJ140+CJ141+CJ142</f>
        <v>91000</v>
      </c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</row>
    <row r="144" ht="12" customHeight="1"/>
    <row r="145" spans="1:105" s="6" customFormat="1" ht="28.5" customHeight="1">
      <c r="A145" s="118" t="s">
        <v>89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</row>
    <row r="146" ht="10.5" customHeight="1"/>
    <row r="147" spans="1:105" s="3" customFormat="1" ht="30" customHeight="1">
      <c r="A147" s="73" t="s">
        <v>0</v>
      </c>
      <c r="B147" s="74"/>
      <c r="C147" s="74"/>
      <c r="D147" s="74"/>
      <c r="E147" s="74"/>
      <c r="F147" s="74"/>
      <c r="G147" s="75"/>
      <c r="H147" s="73" t="s">
        <v>19</v>
      </c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5"/>
      <c r="BD147" s="73" t="s">
        <v>77</v>
      </c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5"/>
      <c r="BT147" s="73" t="s">
        <v>90</v>
      </c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5"/>
      <c r="CJ147" s="73" t="s">
        <v>91</v>
      </c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5"/>
    </row>
    <row r="148" spans="1:105" s="4" customFormat="1" ht="12.75">
      <c r="A148" s="86"/>
      <c r="B148" s="86"/>
      <c r="C148" s="86"/>
      <c r="D148" s="86"/>
      <c r="E148" s="86"/>
      <c r="F148" s="86"/>
      <c r="G148" s="86"/>
      <c r="H148" s="86">
        <v>1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>
        <v>2</v>
      </c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>
        <v>3</v>
      </c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>
        <v>4</v>
      </c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</row>
    <row r="149" spans="1:105" s="5" customFormat="1" ht="15" customHeight="1">
      <c r="A149" s="87" t="s">
        <v>31</v>
      </c>
      <c r="B149" s="87"/>
      <c r="C149" s="87"/>
      <c r="D149" s="87"/>
      <c r="E149" s="87"/>
      <c r="F149" s="87"/>
      <c r="G149" s="87"/>
      <c r="H149" s="88" t="s">
        <v>130</v>
      </c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9">
        <v>120</v>
      </c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158">
        <v>48</v>
      </c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90">
        <f>BD149*BT149-10</f>
        <v>5750</v>
      </c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</row>
    <row r="150" spans="1:105" s="5" customFormat="1" ht="15" customHeight="1">
      <c r="A150" s="87" t="s">
        <v>35</v>
      </c>
      <c r="B150" s="87"/>
      <c r="C150" s="87"/>
      <c r="D150" s="87"/>
      <c r="E150" s="87"/>
      <c r="F150" s="87"/>
      <c r="G150" s="87"/>
      <c r="H150" s="88" t="s">
        <v>131</v>
      </c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9">
        <v>526</v>
      </c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158">
        <v>31</v>
      </c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90">
        <v>15125</v>
      </c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</row>
    <row r="151" spans="1:105" s="5" customFormat="1" ht="15" customHeight="1">
      <c r="A151" s="87" t="s">
        <v>41</v>
      </c>
      <c r="B151" s="87"/>
      <c r="C151" s="87"/>
      <c r="D151" s="87"/>
      <c r="E151" s="87"/>
      <c r="F151" s="87"/>
      <c r="G151" s="87"/>
      <c r="H151" s="88" t="s">
        <v>132</v>
      </c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9">
        <v>67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158">
        <v>128</v>
      </c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90">
        <v>8550</v>
      </c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</row>
    <row r="152" spans="1:105" s="5" customFormat="1" ht="15" customHeight="1">
      <c r="A152" s="87" t="s">
        <v>103</v>
      </c>
      <c r="B152" s="87"/>
      <c r="C152" s="87"/>
      <c r="D152" s="87"/>
      <c r="E152" s="87"/>
      <c r="F152" s="87"/>
      <c r="G152" s="87"/>
      <c r="H152" s="88" t="s">
        <v>133</v>
      </c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9">
        <v>695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158">
        <v>103.47</v>
      </c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90">
        <v>21675</v>
      </c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</row>
    <row r="153" spans="1:105" s="5" customFormat="1" ht="15" customHeight="1">
      <c r="A153" s="87" t="s">
        <v>123</v>
      </c>
      <c r="B153" s="87"/>
      <c r="C153" s="87"/>
      <c r="D153" s="87"/>
      <c r="E153" s="87"/>
      <c r="F153" s="87"/>
      <c r="G153" s="87"/>
      <c r="H153" s="88" t="s">
        <v>170</v>
      </c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9">
        <v>5</v>
      </c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158">
        <v>3314.46</v>
      </c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90">
        <v>174000</v>
      </c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</row>
    <row r="154" spans="1:105" s="5" customFormat="1" ht="15" customHeight="1">
      <c r="A154" s="87" t="s">
        <v>104</v>
      </c>
      <c r="B154" s="87"/>
      <c r="C154" s="87"/>
      <c r="D154" s="87"/>
      <c r="E154" s="87"/>
      <c r="F154" s="87"/>
      <c r="G154" s="87"/>
      <c r="H154" s="88" t="s">
        <v>171</v>
      </c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9">
        <v>1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158">
        <v>44000</v>
      </c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90">
        <f>BD154*BT154</f>
        <v>44000</v>
      </c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</row>
    <row r="155" spans="1:105" s="5" customFormat="1" ht="15" customHeight="1">
      <c r="A155" s="87" t="s">
        <v>125</v>
      </c>
      <c r="B155" s="87"/>
      <c r="C155" s="87"/>
      <c r="D155" s="87"/>
      <c r="E155" s="87"/>
      <c r="F155" s="87"/>
      <c r="G155" s="87"/>
      <c r="H155" s="88" t="s">
        <v>134</v>
      </c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9">
        <v>425</v>
      </c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158">
        <v>51</v>
      </c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90">
        <v>22500</v>
      </c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</row>
    <row r="156" spans="1:105" s="5" customFormat="1" ht="15" customHeight="1">
      <c r="A156" s="87" t="s">
        <v>126</v>
      </c>
      <c r="B156" s="87"/>
      <c r="C156" s="87"/>
      <c r="D156" s="87"/>
      <c r="E156" s="87"/>
      <c r="F156" s="87"/>
      <c r="G156" s="87"/>
      <c r="H156" s="88" t="s">
        <v>172</v>
      </c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9">
        <v>1</v>
      </c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158">
        <v>27300</v>
      </c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90">
        <f>BD156*BT156</f>
        <v>27300</v>
      </c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</row>
    <row r="157" spans="1:105" s="5" customFormat="1" ht="15" customHeight="1">
      <c r="A157" s="87" t="s">
        <v>139</v>
      </c>
      <c r="B157" s="87"/>
      <c r="C157" s="87"/>
      <c r="D157" s="87"/>
      <c r="E157" s="87"/>
      <c r="F157" s="87"/>
      <c r="G157" s="87"/>
      <c r="H157" s="88" t="s">
        <v>173</v>
      </c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90">
        <v>204500</v>
      </c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</row>
    <row r="158" spans="1:105" s="17" customFormat="1" ht="15" customHeight="1">
      <c r="A158" s="109"/>
      <c r="B158" s="109"/>
      <c r="C158" s="109"/>
      <c r="D158" s="109"/>
      <c r="E158" s="109"/>
      <c r="F158" s="109"/>
      <c r="G158" s="109"/>
      <c r="H158" s="93" t="s">
        <v>12</v>
      </c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4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 t="s">
        <v>13</v>
      </c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5">
        <f>SUM(CJ149:CJ157)</f>
        <v>523400</v>
      </c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</row>
    <row r="159" ht="12" customHeight="1"/>
    <row r="160" spans="88:105" ht="12" customHeight="1">
      <c r="CJ160" s="110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</row>
  </sheetData>
  <sheetProtection/>
  <mergeCells count="474">
    <mergeCell ref="CJ14:DA14"/>
    <mergeCell ref="A15:G15"/>
    <mergeCell ref="H15:BC15"/>
    <mergeCell ref="BD15:BS15"/>
    <mergeCell ref="BT15:CI15"/>
    <mergeCell ref="CJ15:DA15"/>
    <mergeCell ref="A14:G14"/>
    <mergeCell ref="H14:BC14"/>
    <mergeCell ref="BD14:BS14"/>
    <mergeCell ref="BT14:CI14"/>
    <mergeCell ref="CJ12:DA12"/>
    <mergeCell ref="A13:G13"/>
    <mergeCell ref="H13:BC13"/>
    <mergeCell ref="BD13:BS13"/>
    <mergeCell ref="BT13:CI13"/>
    <mergeCell ref="CJ13:DA13"/>
    <mergeCell ref="A12:G12"/>
    <mergeCell ref="H12:BC12"/>
    <mergeCell ref="BD12:BS12"/>
    <mergeCell ref="BT12:CI12"/>
    <mergeCell ref="A10:DA10"/>
    <mergeCell ref="A11:G11"/>
    <mergeCell ref="H11:BC11"/>
    <mergeCell ref="BD11:BS11"/>
    <mergeCell ref="BT11:CI11"/>
    <mergeCell ref="CJ11:DA11"/>
    <mergeCell ref="CJ129:DA129"/>
    <mergeCell ref="A140:G140"/>
    <mergeCell ref="H140:BS140"/>
    <mergeCell ref="BT140:CI140"/>
    <mergeCell ref="CJ140:DA140"/>
    <mergeCell ref="A139:G139"/>
    <mergeCell ref="H139:BS139"/>
    <mergeCell ref="BT139:CI139"/>
    <mergeCell ref="CJ139:DA139"/>
    <mergeCell ref="CJ137:DA137"/>
    <mergeCell ref="H149:BC149"/>
    <mergeCell ref="BD149:BS149"/>
    <mergeCell ref="A158:G158"/>
    <mergeCell ref="H158:BC158"/>
    <mergeCell ref="BD158:BS158"/>
    <mergeCell ref="BT158:CI158"/>
    <mergeCell ref="BT147:CI147"/>
    <mergeCell ref="CJ147:DA147"/>
    <mergeCell ref="CJ158:DA158"/>
    <mergeCell ref="CJ160:DA160"/>
    <mergeCell ref="A148:G148"/>
    <mergeCell ref="H148:BC148"/>
    <mergeCell ref="BD148:BS148"/>
    <mergeCell ref="BT148:CI148"/>
    <mergeCell ref="CJ148:DA148"/>
    <mergeCell ref="A149:G149"/>
    <mergeCell ref="A143:G143"/>
    <mergeCell ref="H143:BS143"/>
    <mergeCell ref="BT143:CI143"/>
    <mergeCell ref="CJ143:DA143"/>
    <mergeCell ref="BT149:CI149"/>
    <mergeCell ref="CJ149:DA149"/>
    <mergeCell ref="A145:DA145"/>
    <mergeCell ref="A147:G147"/>
    <mergeCell ref="H147:BC147"/>
    <mergeCell ref="BD147:BS147"/>
    <mergeCell ref="A141:G141"/>
    <mergeCell ref="H141:BS141"/>
    <mergeCell ref="BT141:CI141"/>
    <mergeCell ref="A137:G137"/>
    <mergeCell ref="H137:BS137"/>
    <mergeCell ref="BT137:CI137"/>
    <mergeCell ref="A138:G138"/>
    <mergeCell ref="H138:BS138"/>
    <mergeCell ref="BT138:CI138"/>
    <mergeCell ref="CJ138:DA138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H128:BC128"/>
    <mergeCell ref="BD128:BS128"/>
    <mergeCell ref="A131:G131"/>
    <mergeCell ref="H131:BC131"/>
    <mergeCell ref="BD131:BS131"/>
    <mergeCell ref="BT131:CI131"/>
    <mergeCell ref="A129:G129"/>
    <mergeCell ref="H129:BC129"/>
    <mergeCell ref="BD129:BS129"/>
    <mergeCell ref="BT129:CI129"/>
    <mergeCell ref="BT126:CI126"/>
    <mergeCell ref="CJ126:DA126"/>
    <mergeCell ref="CJ131:DA131"/>
    <mergeCell ref="A133:DA133"/>
    <mergeCell ref="A127:G127"/>
    <mergeCell ref="H127:BC127"/>
    <mergeCell ref="BD127:BS127"/>
    <mergeCell ref="BT127:CI127"/>
    <mergeCell ref="CJ127:DA127"/>
    <mergeCell ref="A128:G128"/>
    <mergeCell ref="A122:G122"/>
    <mergeCell ref="H122:BC122"/>
    <mergeCell ref="BD122:BS122"/>
    <mergeCell ref="BT122:CI122"/>
    <mergeCell ref="BT128:CI128"/>
    <mergeCell ref="CJ128:DA128"/>
    <mergeCell ref="A124:DA124"/>
    <mergeCell ref="A126:G126"/>
    <mergeCell ref="H126:BC126"/>
    <mergeCell ref="BD126:BS126"/>
    <mergeCell ref="CJ122:DA122"/>
    <mergeCell ref="A86:G86"/>
    <mergeCell ref="H86:BC86"/>
    <mergeCell ref="BD86:BS86"/>
    <mergeCell ref="BT86:CI86"/>
    <mergeCell ref="CJ86:DA86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P115:BE115"/>
    <mergeCell ref="BF115:BU115"/>
    <mergeCell ref="A117:DA117"/>
    <mergeCell ref="A119:G119"/>
    <mergeCell ref="H119:BC119"/>
    <mergeCell ref="BD119:BS119"/>
    <mergeCell ref="BT119:CI119"/>
    <mergeCell ref="CJ119:DA119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CL113:DA113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D107:BS107"/>
    <mergeCell ref="A108:G108"/>
    <mergeCell ref="H108:BC108"/>
    <mergeCell ref="BD108:BS108"/>
    <mergeCell ref="BT108:CI108"/>
    <mergeCell ref="BV113:CK113"/>
    <mergeCell ref="BF113:BU113"/>
    <mergeCell ref="CJ105:DA105"/>
    <mergeCell ref="CJ108:DA108"/>
    <mergeCell ref="A110:DA110"/>
    <mergeCell ref="A106:G106"/>
    <mergeCell ref="H106:BC106"/>
    <mergeCell ref="BD106:BS106"/>
    <mergeCell ref="BT106:CI106"/>
    <mergeCell ref="CJ106:DA106"/>
    <mergeCell ref="A107:G107"/>
    <mergeCell ref="H107:BC107"/>
    <mergeCell ref="H101:AO101"/>
    <mergeCell ref="AP101:BE101"/>
    <mergeCell ref="BF101:BU101"/>
    <mergeCell ref="BT107:CI107"/>
    <mergeCell ref="CJ107:DA107"/>
    <mergeCell ref="A103:DA103"/>
    <mergeCell ref="A105:G105"/>
    <mergeCell ref="H105:BC105"/>
    <mergeCell ref="BD105:BS105"/>
    <mergeCell ref="BT105:CI105"/>
    <mergeCell ref="CL99:DA99"/>
    <mergeCell ref="BV101:CK101"/>
    <mergeCell ref="CL101:DA101"/>
    <mergeCell ref="A100:G100"/>
    <mergeCell ref="H100:AO100"/>
    <mergeCell ref="AP100:BE100"/>
    <mergeCell ref="BF100:BU100"/>
    <mergeCell ref="BV100:CK100"/>
    <mergeCell ref="CL100:DA100"/>
    <mergeCell ref="A101:G101"/>
    <mergeCell ref="A90:DA90"/>
    <mergeCell ref="X92:DA92"/>
    <mergeCell ref="A94:AO94"/>
    <mergeCell ref="AP94:DA94"/>
    <mergeCell ref="CL98:DA98"/>
    <mergeCell ref="A99:G99"/>
    <mergeCell ref="H99:AO99"/>
    <mergeCell ref="AP99:BE99"/>
    <mergeCell ref="BF99:BU99"/>
    <mergeCell ref="BV99:CK99"/>
    <mergeCell ref="A88:G88"/>
    <mergeCell ref="H88:BC88"/>
    <mergeCell ref="BD88:BS88"/>
    <mergeCell ref="BT88:CI88"/>
    <mergeCell ref="A96:DA96"/>
    <mergeCell ref="A98:G98"/>
    <mergeCell ref="H98:AO98"/>
    <mergeCell ref="AP98:BE98"/>
    <mergeCell ref="BF98:BU98"/>
    <mergeCell ref="BV98:CK98"/>
    <mergeCell ref="A85:G85"/>
    <mergeCell ref="H85:BC85"/>
    <mergeCell ref="BD85:BS85"/>
    <mergeCell ref="BT85:CI85"/>
    <mergeCell ref="CJ88:DA88"/>
    <mergeCell ref="A87:G87"/>
    <mergeCell ref="H87:BC87"/>
    <mergeCell ref="BD87:BS87"/>
    <mergeCell ref="BT87:CI87"/>
    <mergeCell ref="CJ87:DA87"/>
    <mergeCell ref="CJ85:DA85"/>
    <mergeCell ref="A78:DA78"/>
    <mergeCell ref="X80:DA80"/>
    <mergeCell ref="A82:AO82"/>
    <mergeCell ref="AP82:DA82"/>
    <mergeCell ref="A84:G84"/>
    <mergeCell ref="H84:BC84"/>
    <mergeCell ref="BD84:BS84"/>
    <mergeCell ref="BT84:CI84"/>
    <mergeCell ref="CJ84:DA84"/>
    <mergeCell ref="A75:G75"/>
    <mergeCell ref="H75:BC75"/>
    <mergeCell ref="BD75:BS75"/>
    <mergeCell ref="BT75:CI75"/>
    <mergeCell ref="A76:G76"/>
    <mergeCell ref="H76:BC76"/>
    <mergeCell ref="BD76:BS76"/>
    <mergeCell ref="BT76:CI76"/>
    <mergeCell ref="H73:BC73"/>
    <mergeCell ref="BD73:BS73"/>
    <mergeCell ref="BT73:CI73"/>
    <mergeCell ref="CJ73:DA73"/>
    <mergeCell ref="CJ76:DA76"/>
    <mergeCell ref="A74:G74"/>
    <mergeCell ref="H74:BC74"/>
    <mergeCell ref="BD74:BS74"/>
    <mergeCell ref="BT74:CI74"/>
    <mergeCell ref="CJ74:DA74"/>
    <mergeCell ref="A65:G65"/>
    <mergeCell ref="H65:BC65"/>
    <mergeCell ref="BD65:BS65"/>
    <mergeCell ref="BT65:CD65"/>
    <mergeCell ref="CJ75:DA75"/>
    <mergeCell ref="A67:DA67"/>
    <mergeCell ref="X69:DA69"/>
    <mergeCell ref="A71:AO71"/>
    <mergeCell ref="AP71:DA71"/>
    <mergeCell ref="A73:G73"/>
    <mergeCell ref="CE65:DA65"/>
    <mergeCell ref="A63:G63"/>
    <mergeCell ref="H63:BC63"/>
    <mergeCell ref="BD63:BS63"/>
    <mergeCell ref="BT63:CD63"/>
    <mergeCell ref="CE63:DA63"/>
    <mergeCell ref="A64:G64"/>
    <mergeCell ref="H64:BC64"/>
    <mergeCell ref="BD64:BS64"/>
    <mergeCell ref="BT64:CD64"/>
    <mergeCell ref="CE64:DA64"/>
    <mergeCell ref="A56:DA56"/>
    <mergeCell ref="X58:DA58"/>
    <mergeCell ref="A60:AO60"/>
    <mergeCell ref="AP60:DA60"/>
    <mergeCell ref="A62:G62"/>
    <mergeCell ref="H62:BC62"/>
    <mergeCell ref="BD62:BS62"/>
    <mergeCell ref="BT62:CD62"/>
    <mergeCell ref="CE62:DA62"/>
    <mergeCell ref="CJ53:DA53"/>
    <mergeCell ref="A54:G54"/>
    <mergeCell ref="H54:BC54"/>
    <mergeCell ref="BD54:BS54"/>
    <mergeCell ref="BT54:CI54"/>
    <mergeCell ref="CJ54:DA54"/>
    <mergeCell ref="A53:G53"/>
    <mergeCell ref="H53:BC53"/>
    <mergeCell ref="BD53:BS53"/>
    <mergeCell ref="BT53:CI53"/>
    <mergeCell ref="CJ51:DA51"/>
    <mergeCell ref="A52:G52"/>
    <mergeCell ref="H52:BC52"/>
    <mergeCell ref="BD52:BS52"/>
    <mergeCell ref="BT52:CI52"/>
    <mergeCell ref="CJ52:DA52"/>
    <mergeCell ref="A51:G51"/>
    <mergeCell ref="H51:BC51"/>
    <mergeCell ref="BD51:BS51"/>
    <mergeCell ref="BT51:CI51"/>
    <mergeCell ref="H50:BC50"/>
    <mergeCell ref="BD50:BS50"/>
    <mergeCell ref="BT50:CI50"/>
    <mergeCell ref="A42:DA42"/>
    <mergeCell ref="A44:DA44"/>
    <mergeCell ref="X46:DA46"/>
    <mergeCell ref="A48:AO48"/>
    <mergeCell ref="AP48:DA48"/>
    <mergeCell ref="CJ50:DA50"/>
    <mergeCell ref="A39:F39"/>
    <mergeCell ref="H39:BV39"/>
    <mergeCell ref="BW39:CL39"/>
    <mergeCell ref="CM39:DA39"/>
    <mergeCell ref="A40:F40"/>
    <mergeCell ref="G40:BV40"/>
    <mergeCell ref="BW40:CL40"/>
    <mergeCell ref="CM40:DA40"/>
    <mergeCell ref="A50:G50"/>
    <mergeCell ref="A38:F38"/>
    <mergeCell ref="H38:BV38"/>
    <mergeCell ref="BW38:CL38"/>
    <mergeCell ref="CM38:DA38"/>
    <mergeCell ref="A37:F37"/>
    <mergeCell ref="H37:BV37"/>
    <mergeCell ref="BW37:CL37"/>
    <mergeCell ref="CM37:DA37"/>
    <mergeCell ref="A36:F36"/>
    <mergeCell ref="H36:BV36"/>
    <mergeCell ref="BW36:CL36"/>
    <mergeCell ref="CM36:DA36"/>
    <mergeCell ref="A35:F35"/>
    <mergeCell ref="H35:BV35"/>
    <mergeCell ref="BW35:CL35"/>
    <mergeCell ref="CM35:DA35"/>
    <mergeCell ref="A33:F34"/>
    <mergeCell ref="H33:BV33"/>
    <mergeCell ref="BW33:CL34"/>
    <mergeCell ref="CM33:DA34"/>
    <mergeCell ref="H34:BV34"/>
    <mergeCell ref="A32:F32"/>
    <mergeCell ref="H32:BV32"/>
    <mergeCell ref="BW32:CL32"/>
    <mergeCell ref="CM32:DA32"/>
    <mergeCell ref="A31:F31"/>
    <mergeCell ref="H31:BV31"/>
    <mergeCell ref="BW31:CL31"/>
    <mergeCell ref="CM31:DA31"/>
    <mergeCell ref="A30:F30"/>
    <mergeCell ref="H30:BV30"/>
    <mergeCell ref="BW30:CL30"/>
    <mergeCell ref="CM30:DA30"/>
    <mergeCell ref="CM25:DA25"/>
    <mergeCell ref="A28:F29"/>
    <mergeCell ref="H28:BV28"/>
    <mergeCell ref="BW28:CL29"/>
    <mergeCell ref="CM28:DA29"/>
    <mergeCell ref="H29:BV29"/>
    <mergeCell ref="A27:F27"/>
    <mergeCell ref="H27:BV27"/>
    <mergeCell ref="BW27:CL27"/>
    <mergeCell ref="CM27:DA27"/>
    <mergeCell ref="AE21:AY21"/>
    <mergeCell ref="AZ21:BQ21"/>
    <mergeCell ref="A26:F26"/>
    <mergeCell ref="G26:BV26"/>
    <mergeCell ref="BW26:CL26"/>
    <mergeCell ref="CM26:DA26"/>
    <mergeCell ref="A23:DA23"/>
    <mergeCell ref="A25:F25"/>
    <mergeCell ref="G25:BV25"/>
    <mergeCell ref="BW25:CL25"/>
    <mergeCell ref="BR21:CI21"/>
    <mergeCell ref="CJ21:DA21"/>
    <mergeCell ref="A20:F20"/>
    <mergeCell ref="G20:AD20"/>
    <mergeCell ref="AE20:AY20"/>
    <mergeCell ref="AZ20:BQ20"/>
    <mergeCell ref="BR20:CI20"/>
    <mergeCell ref="CJ20:DA20"/>
    <mergeCell ref="A21:F21"/>
    <mergeCell ref="G21:AD21"/>
    <mergeCell ref="AZ18:BQ18"/>
    <mergeCell ref="BR18:CI18"/>
    <mergeCell ref="CJ18:DA18"/>
    <mergeCell ref="A19:F19"/>
    <mergeCell ref="G19:AD19"/>
    <mergeCell ref="AE19:AY19"/>
    <mergeCell ref="AZ19:BQ19"/>
    <mergeCell ref="A8:F8"/>
    <mergeCell ref="G8:AD8"/>
    <mergeCell ref="AE8:BC8"/>
    <mergeCell ref="BD8:BS8"/>
    <mergeCell ref="BR19:CI19"/>
    <mergeCell ref="CJ19:DA19"/>
    <mergeCell ref="A16:DA16"/>
    <mergeCell ref="A18:F18"/>
    <mergeCell ref="G18:AD18"/>
    <mergeCell ref="AE18:AY18"/>
    <mergeCell ref="AE6:BC6"/>
    <mergeCell ref="BD6:BS6"/>
    <mergeCell ref="BT8:CI8"/>
    <mergeCell ref="CJ8:DA8"/>
    <mergeCell ref="A7:F7"/>
    <mergeCell ref="G7:AD7"/>
    <mergeCell ref="AE7:BC7"/>
    <mergeCell ref="BD7:BS7"/>
    <mergeCell ref="BT7:CI7"/>
    <mergeCell ref="CJ7:DA7"/>
    <mergeCell ref="BT6:CI6"/>
    <mergeCell ref="CJ6:DA6"/>
    <mergeCell ref="A5:F5"/>
    <mergeCell ref="G5:AD5"/>
    <mergeCell ref="AE5:BC5"/>
    <mergeCell ref="BD5:BS5"/>
    <mergeCell ref="BT5:CI5"/>
    <mergeCell ref="CJ5:DA5"/>
    <mergeCell ref="A6:F6"/>
    <mergeCell ref="G6:AD6"/>
    <mergeCell ref="A2:DA2"/>
    <mergeCell ref="A4:F4"/>
    <mergeCell ref="G4:AD4"/>
    <mergeCell ref="AE4:BC4"/>
    <mergeCell ref="BD4:BS4"/>
    <mergeCell ref="BT4:CI4"/>
    <mergeCell ref="CJ4:DA4"/>
    <mergeCell ref="CJ150:DA150"/>
    <mergeCell ref="A151:G151"/>
    <mergeCell ref="H151:BC151"/>
    <mergeCell ref="BD151:BS151"/>
    <mergeCell ref="BT151:CI151"/>
    <mergeCell ref="CJ151:DA151"/>
    <mergeCell ref="A150:G150"/>
    <mergeCell ref="H150:BC150"/>
    <mergeCell ref="BD150:BS150"/>
    <mergeCell ref="BT150:CI150"/>
    <mergeCell ref="CJ152:DA152"/>
    <mergeCell ref="A153:G153"/>
    <mergeCell ref="H153:BC153"/>
    <mergeCell ref="BD153:BS153"/>
    <mergeCell ref="BT153:CI153"/>
    <mergeCell ref="CJ153:DA153"/>
    <mergeCell ref="A152:G152"/>
    <mergeCell ref="H152:BC152"/>
    <mergeCell ref="BD152:BS152"/>
    <mergeCell ref="BT152:CI152"/>
    <mergeCell ref="CJ154:DA154"/>
    <mergeCell ref="A155:G155"/>
    <mergeCell ref="H155:BC155"/>
    <mergeCell ref="BD155:BS155"/>
    <mergeCell ref="BT155:CI155"/>
    <mergeCell ref="CJ155:DA155"/>
    <mergeCell ref="A154:G154"/>
    <mergeCell ref="H154:BC154"/>
    <mergeCell ref="BD154:BS154"/>
    <mergeCell ref="BT154:CI154"/>
    <mergeCell ref="CJ130:DA130"/>
    <mergeCell ref="CJ141:DA141"/>
    <mergeCell ref="A142:G142"/>
    <mergeCell ref="H142:BS142"/>
    <mergeCell ref="BT142:CI142"/>
    <mergeCell ref="CJ142:DA142"/>
    <mergeCell ref="A130:G130"/>
    <mergeCell ref="H130:BC130"/>
    <mergeCell ref="BD130:BS130"/>
    <mergeCell ref="BT130:CI130"/>
    <mergeCell ref="CJ156:DA156"/>
    <mergeCell ref="A157:G157"/>
    <mergeCell ref="H157:BC157"/>
    <mergeCell ref="BD157:BS157"/>
    <mergeCell ref="BT157:CI157"/>
    <mergeCell ref="CJ157:DA157"/>
    <mergeCell ref="A156:G156"/>
    <mergeCell ref="H156:BC156"/>
    <mergeCell ref="BD156:BS156"/>
    <mergeCell ref="BT156:CI156"/>
  </mergeCells>
  <printOptions/>
  <pageMargins left="0.7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DUCH2</cp:lastModifiedBy>
  <cp:lastPrinted>2017-12-12T05:19:09Z</cp:lastPrinted>
  <dcterms:created xsi:type="dcterms:W3CDTF">2008-10-01T13:21:49Z</dcterms:created>
  <dcterms:modified xsi:type="dcterms:W3CDTF">2018-01-09T05:41:06Z</dcterms:modified>
  <cp:category/>
  <cp:version/>
  <cp:contentType/>
  <cp:contentStatus/>
</cp:coreProperties>
</file>