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8880" activeTab="7"/>
  </bookViews>
  <sheets>
    <sheet name="стр.1 (4)" sheetId="1" r:id="rId1"/>
    <sheet name="стр. 1 (2)" sheetId="2" state="hidden" r:id="rId2"/>
    <sheet name="стр.1 (2)" sheetId="3" state="hidden" r:id="rId3"/>
    <sheet name="стр.1 _(2)" sheetId="4" r:id="rId4"/>
    <sheet name="стр.2_5 (4)" sheetId="5" r:id="rId5"/>
    <sheet name="стр.2_5 (5)" sheetId="6" state="hidden" r:id="rId6"/>
    <sheet name="стр.2_5(5)" sheetId="7" r:id="rId7"/>
    <sheet name="стр.2_5 (2)" sheetId="8" r:id="rId8"/>
  </sheets>
  <definedNames>
    <definedName name="_xlnm.Print_Area" localSheetId="0">'стр.1 (4)'!$A$1:$FE$44</definedName>
    <definedName name="_xlnm.Print_Area" localSheetId="4">'стр.2_5 (4)'!$A$1:$DA$163</definedName>
  </definedNames>
  <calcPr fullCalcOnLoad="1"/>
</workbook>
</file>

<file path=xl/sharedStrings.xml><?xml version="1.0" encoding="utf-8"?>
<sst xmlns="http://schemas.openxmlformats.org/spreadsheetml/2006/main" count="1002" uniqueCount="198">
  <si>
    <t>№ 
п/п</t>
  </si>
  <si>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</si>
  <si>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</si>
  <si>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</si>
  <si>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</si>
  <si>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</si>
  <si>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</si>
  <si>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</si>
  <si>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</si>
  <si>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</si>
  <si>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</si>
  <si>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Должность, 
группа должностей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</si>
  <si>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</si>
  <si>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</si>
  <si>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</si>
  <si>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</si>
  <si>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</si>
  <si>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</si>
  <si>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</si>
  <si>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</si>
  <si>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</si>
  <si>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</si>
  <si>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</si>
  <si>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</si>
  <si>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</si>
  <si>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</si>
  <si>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</si>
  <si>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</si>
  <si>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</si>
  <si>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</si>
  <si>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</si>
  <si>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</si>
  <si>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</si>
  <si>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</si>
  <si>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</si>
  <si>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</si>
  <si>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</si>
  <si>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</si>
  <si>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</si>
  <si>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</si>
  <si>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</si>
  <si>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</si>
  <si>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</si>
  <si>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</si>
  <si>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</si>
  <si>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</si>
  <si>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</si>
  <si>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</si>
  <si>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</si>
  <si>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</si>
  <si>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</si>
  <si>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</si>
  <si>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</si>
  <si>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Сумма, руб. 
(гр. 3 x гр. 4)</t>
  </si>
  <si>
    <t>Общая сумма выплат, руб. 
(гр. 3 x гр. 4)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</si>
  <si>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</si>
  <si>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</si>
  <si>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</si>
  <si>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</si>
  <si>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</si>
  <si>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</si>
  <si>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</si>
  <si>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</si>
  <si>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</si>
  <si>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</si>
  <si>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</si>
  <si>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</si>
  <si>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</si>
  <si>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</si>
  <si>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</si>
  <si>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</si>
  <si>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</si>
  <si>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</si>
  <si>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</si>
  <si>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</si>
  <si>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</si>
  <si>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</si>
  <si>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Количество</t>
  </si>
  <si>
    <t>Стоимость 
с учетом НДС, 
руб.</t>
  </si>
  <si>
    <t>Ставка 
арендной 
платы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</si>
  <si>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</si>
  <si>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</si>
  <si>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</si>
  <si>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</si>
  <si>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</si>
  <si>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</si>
  <si>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Наименование государственного внебюджетного фонда</t>
  </si>
  <si>
    <t>Количество договоров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</si>
  <si>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</si>
  <si>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</si>
  <si>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</si>
  <si>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
(гр. 2 x гр. 3)</t>
  </si>
  <si>
    <t>Количество работников, 
чел.</t>
  </si>
  <si>
    <t>Сумма исчисленного 
налога, подлежащего 
уплате, руб. 
(гр. 3 x гр. 4 / 100)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</si>
  <si>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</si>
  <si>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Расчеты (обоснования) к плану финансово-хозяйственной деятельности муниципального учреждения</t>
  </si>
  <si>
    <t>Приложение к Плану финансово-хозяйственной деятельности муниципального учреждения муниципального образования город Балаково, Балаковского муниципального района</t>
  </si>
  <si>
    <t>Бюджет Балаковского муниципального района</t>
  </si>
  <si>
    <t>Внутризоновая, местная, междугородняя телефонная связь</t>
  </si>
  <si>
    <t>Интернет</t>
  </si>
  <si>
    <t>Тепло</t>
  </si>
  <si>
    <t>Вода</t>
  </si>
  <si>
    <t>Эл.энергия</t>
  </si>
  <si>
    <t>4</t>
  </si>
  <si>
    <t>6</t>
  </si>
  <si>
    <t>Тех.обслуживание приборов учета тепла</t>
  </si>
  <si>
    <t>Директор</t>
  </si>
  <si>
    <t>Уборщик  производственных и служебных помещений</t>
  </si>
  <si>
    <t>Нераспределенный стимулирующий фонд</t>
  </si>
  <si>
    <t>Земельный налог</t>
  </si>
  <si>
    <t>Фрахтование транспортных средств на организованные перевозки группы детей</t>
  </si>
  <si>
    <t>Дератизация, дезинфекция</t>
  </si>
  <si>
    <t>Тех.обслуживание пожарной сигнализации</t>
  </si>
  <si>
    <t>Рабочий по комплексному обслуживанию и ремонту зданий</t>
  </si>
  <si>
    <t>Ремонтировщик плоскостных сооружений</t>
  </si>
  <si>
    <t>Уборщик территории</t>
  </si>
  <si>
    <t>Слесарь-сантехник</t>
  </si>
  <si>
    <t>Плотник</t>
  </si>
  <si>
    <t>Транспортные расходы согласно календарного плана</t>
  </si>
  <si>
    <t>5</t>
  </si>
  <si>
    <t>Медицинский осмотр</t>
  </si>
  <si>
    <t>7</t>
  </si>
  <si>
    <t>8</t>
  </si>
  <si>
    <t>Заправка катриджей</t>
  </si>
  <si>
    <t>Подписка</t>
  </si>
  <si>
    <t>Услуги нотариуса</t>
  </si>
  <si>
    <t>Приобретение хоз.товаров</t>
  </si>
  <si>
    <t>Приобретение СИЗ</t>
  </si>
  <si>
    <t>Приобретение канц.товаров</t>
  </si>
  <si>
    <t>строительный контроль</t>
  </si>
  <si>
    <t>Предоставление спортивного зала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</si>
  <si>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</si>
  <si>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</si>
  <si>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</si>
  <si>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</si>
  <si>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</si>
  <si>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</si>
  <si>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</si>
  <si>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</si>
  <si>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</si>
  <si>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</si>
  <si>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</si>
  <si>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</si>
  <si>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1.2. (а) Расчеты (обоснования) командировочных расходов участников</t>
  </si>
  <si>
    <t xml:space="preserve">  поступления от оказания услуг (выполнения работ) на платной основе и от иной приносящей доход деятельности</t>
  </si>
  <si>
    <t>электромонтер по  обслуживанию и  ремонту электрооборудования</t>
  </si>
  <si>
    <t>22</t>
  </si>
  <si>
    <t>Сторож</t>
  </si>
  <si>
    <t>Ст. Тренер</t>
  </si>
  <si>
    <t>зарядка огнетушителей</t>
  </si>
  <si>
    <t>дежурство бригады скорой помощи</t>
  </si>
  <si>
    <t>опрессовка</t>
  </si>
  <si>
    <t>поверка и калибровка средств измерений теплового узла</t>
  </si>
  <si>
    <t>гос.экспертиза сметной документации</t>
  </si>
  <si>
    <t>изготовление журналов учета посещения учащихся</t>
  </si>
  <si>
    <t>Тех.обслуживание охранной сигнализации</t>
  </si>
  <si>
    <t>проведение спортивных мероприятий</t>
  </si>
  <si>
    <t>Заместитель директора по спортивной работе</t>
  </si>
  <si>
    <t>Заместитель директора по финансово-хозяйственной  деятельности</t>
  </si>
  <si>
    <t>Заведующий спортивным комплексом</t>
  </si>
  <si>
    <t>13</t>
  </si>
  <si>
    <t>Инструктор-мотодист 1 кат.</t>
  </si>
  <si>
    <t>Инструктор-мотодист без кат.</t>
  </si>
  <si>
    <t>старший тренер без кат.</t>
  </si>
  <si>
    <t>Тренер 1 кат.</t>
  </si>
  <si>
    <t>Тренер без кат.</t>
  </si>
  <si>
    <t>Тренер высш кат.</t>
  </si>
  <si>
    <t>горячая вода</t>
  </si>
  <si>
    <t>Опрессовка</t>
  </si>
  <si>
    <t>утилзация ламп</t>
  </si>
  <si>
    <t>типографские услуги</t>
  </si>
  <si>
    <t>Обслуживание катка</t>
  </si>
  <si>
    <t>Установка системы видеонаблюдения</t>
  </si>
  <si>
    <t>вода</t>
  </si>
  <si>
    <t>ремонт оборудования тренажерного зала и сауны</t>
  </si>
  <si>
    <t>Установка системы видеонаблюдения СК "Молодежный"</t>
  </si>
  <si>
    <t>оформление ЭЦП</t>
  </si>
  <si>
    <t>проект теплоснабжения</t>
  </si>
  <si>
    <t>Приобретение стройматериалов</t>
  </si>
  <si>
    <t>приобретение бензокосы, бензопилы</t>
  </si>
  <si>
    <t>Приобретение оргтехники</t>
  </si>
  <si>
    <t>Приобретение компьютера в сборе</t>
  </si>
  <si>
    <t>Приобретение оборудования для тренажерного зала</t>
  </si>
  <si>
    <t>Приобретение кассового аппарата</t>
  </si>
  <si>
    <t xml:space="preserve">Транспортные расходы </t>
  </si>
  <si>
    <t>Остатки средств на начало года</t>
  </si>
  <si>
    <t>оплата счетов 2018 года</t>
  </si>
  <si>
    <t>больничный лист</t>
  </si>
  <si>
    <t>Расходы, связанные с соревнованиями</t>
  </si>
  <si>
    <t>приобретение призов</t>
  </si>
  <si>
    <t>вывоз ТКО</t>
  </si>
  <si>
    <t xml:space="preserve"> КОСГУ 211</t>
  </si>
  <si>
    <t>Нераспределенные стимулирующие выплаты</t>
  </si>
  <si>
    <t>услуги связи</t>
  </si>
  <si>
    <t>вывоз тко</t>
  </si>
  <si>
    <t>Приобретение воды питьевой</t>
  </si>
  <si>
    <t>Приобретение спортинвентаря, спорт.формы</t>
  </si>
  <si>
    <t>уплата прочих налогов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</si>
</sst>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00"/>
    <numFmt numFmtId="174" formatCode="#,##0.00\ _₽"/>
    <numFmt numFmtId="175" formatCode="0.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9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center" vertical="center"/>
    </xf>
    <xf numFmtId="9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right" vertical="center"/>
    </xf>
    <xf numFmtId="49" fontId="9" fillId="0" borderId="15" xfId="0" applyNumberFormat="1" applyFont="1" applyFill="1" applyBorder="1" applyAlignment="1">
      <alignment horizontal="right" vertical="center"/>
    </xf>
    <xf numFmtId="49" fontId="9" fillId="0" borderId="16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left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center" vertical="top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center" vertical="center"/>
    </xf>
    <xf numFmtId="9" fontId="1" fillId="0" borderId="14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right" vertical="center"/>
    </xf>
    <xf numFmtId="49" fontId="9" fillId="0" borderId="15" xfId="0" applyNumberFormat="1" applyFont="1" applyBorder="1" applyAlignment="1">
      <alignment horizontal="right" vertical="center"/>
    </xf>
    <xf numFmtId="49" fontId="9" fillId="0" borderId="16" xfId="0" applyNumberFormat="1" applyFont="1" applyBorder="1" applyAlignment="1">
      <alignment horizontal="right" vertical="center"/>
    </xf>
    <xf numFmtId="4" fontId="9" fillId="0" borderId="14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2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9" fontId="1" fillId="0" borderId="16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5" xfId="0" applyNumberFormat="1" applyFont="1" applyFill="1" applyBorder="1" applyAlignment="1">
      <alignment horizontal="left" vertical="center" wrapText="1"/>
    </xf>
    <xf numFmtId="0" fontId="1" fillId="33" borderId="16" xfId="0" applyNumberFormat="1" applyFont="1" applyFill="1" applyBorder="1" applyAlignment="1">
      <alignment horizontal="left" vertical="center" wrapText="1"/>
    </xf>
    <xf numFmtId="4" fontId="1" fillId="33" borderId="14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174" fontId="9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wrapText="1"/>
    </xf>
    <xf numFmtId="174" fontId="1" fillId="0" borderId="12" xfId="0" applyNumberFormat="1" applyFont="1" applyBorder="1" applyAlignment="1">
      <alignment horizontal="center"/>
    </xf>
    <xf numFmtId="174" fontId="1" fillId="0" borderId="13" xfId="0" applyNumberFormat="1" applyFont="1" applyBorder="1" applyAlignment="1">
      <alignment horizontal="center"/>
    </xf>
    <xf numFmtId="174" fontId="1" fillId="0" borderId="17" xfId="0" applyNumberFormat="1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174" fontId="1" fillId="0" borderId="20" xfId="0" applyNumberFormat="1" applyFont="1" applyBorder="1" applyAlignment="1">
      <alignment horizontal="center"/>
    </xf>
    <xf numFmtId="174" fontId="1" fillId="0" borderId="21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174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left" vertical="center" wrapText="1" indent="2"/>
    </xf>
    <xf numFmtId="0" fontId="1" fillId="0" borderId="16" xfId="0" applyNumberFormat="1" applyFont="1" applyBorder="1" applyAlignment="1">
      <alignment horizontal="left" vertical="center" wrapText="1" indent="2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vertical="center" wrapText="1" indent="2"/>
    </xf>
    <xf numFmtId="0" fontId="1" fillId="0" borderId="17" xfId="0" applyNumberFormat="1" applyFont="1" applyBorder="1" applyAlignment="1">
      <alignment horizontal="left" vertical="center" wrapText="1" indent="2"/>
    </xf>
    <xf numFmtId="0" fontId="8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49" fontId="1" fillId="33" borderId="14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left" vertical="center" wrapText="1"/>
    </xf>
    <xf numFmtId="0" fontId="1" fillId="33" borderId="14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>
      <alignment horizontal="right" vertical="center"/>
    </xf>
    <xf numFmtId="0" fontId="9" fillId="0" borderId="16" xfId="0" applyNumberFormat="1" applyFont="1" applyBorder="1" applyAlignment="1">
      <alignment horizontal="right" vertical="center"/>
    </xf>
    <xf numFmtId="4" fontId="9" fillId="34" borderId="14" xfId="0" applyNumberFormat="1" applyFont="1" applyFill="1" applyBorder="1" applyAlignment="1">
      <alignment horizontal="center" vertical="center"/>
    </xf>
    <xf numFmtId="0" fontId="9" fillId="34" borderId="14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FE44"/>
  <sheetViews>
    <sheetView zoomScaleSheetLayoutView="100" workbookViewId="0" topLeftCell="A40">
      <selection activeCell="EO44" sqref="EO44:FE44"/>
    </sheetView>
  </sheetViews>
  <sheetFormatPr defaultColWidth="0.875" defaultRowHeight="12.75"/>
  <cols>
    <col min="1" max="22" width="0.875" style="18" customWidth="1"/>
    <col min="23" max="23" width="1.625" style="18" customWidth="1"/>
    <col min="24" max="16384" width="0.875" style="18" customWidth="1"/>
  </cols>
  <sheetData>
    <row r="1" s="16" customFormat="1" ht="12"/>
    <row r="2" spans="105:161" s="16" customFormat="1" ht="16.5" customHeight="1">
      <c r="DA2" s="42" t="s">
        <v>96</v>
      </c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</row>
    <row r="3" spans="105:161" ht="3" customHeight="1"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</row>
    <row r="4" spans="105:161" s="19" customFormat="1" ht="11.25" customHeight="1"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</row>
    <row r="5" spans="105:161" ht="12.75"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</row>
    <row r="6" s="20" customFormat="1" ht="15">
      <c r="FE6" s="21"/>
    </row>
    <row r="8" spans="1:161" s="22" customFormat="1" ht="15.75">
      <c r="A8" s="38" t="s">
        <v>95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</row>
    <row r="10" spans="1:161" s="20" customFormat="1" ht="15">
      <c r="A10" s="63" t="s">
        <v>17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</row>
    <row r="11" ht="6" customHeight="1"/>
    <row r="12" spans="1:161" s="23" customFormat="1" ht="14.25">
      <c r="A12" s="23" t="s">
        <v>16</v>
      </c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</row>
    <row r="13" spans="24:161" s="23" customFormat="1" ht="6" customHeight="1"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</row>
    <row r="14" spans="1:161" s="23" customFormat="1" ht="14.25">
      <c r="A14" s="62" t="s">
        <v>15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1" t="s">
        <v>97</v>
      </c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</row>
    <row r="15" ht="9.75" customHeight="1"/>
    <row r="16" spans="1:161" s="20" customFormat="1" ht="15">
      <c r="A16" s="63" t="s">
        <v>14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</row>
    <row r="17" ht="10.5" customHeight="1"/>
    <row r="18" spans="1:161" s="26" customFormat="1" ht="13.5" customHeight="1">
      <c r="A18" s="44" t="s">
        <v>0</v>
      </c>
      <c r="B18" s="45"/>
      <c r="C18" s="45"/>
      <c r="D18" s="45"/>
      <c r="E18" s="45"/>
      <c r="F18" s="46"/>
      <c r="G18" s="44" t="s">
        <v>11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6"/>
      <c r="Y18" s="44" t="s">
        <v>4</v>
      </c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6"/>
      <c r="AO18" s="58" t="s">
        <v>1</v>
      </c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60"/>
      <c r="DI18" s="44" t="s">
        <v>8</v>
      </c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6"/>
      <c r="DY18" s="44" t="s">
        <v>9</v>
      </c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6"/>
      <c r="EO18" s="44" t="s">
        <v>10</v>
      </c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6"/>
    </row>
    <row r="19" spans="1:161" s="26" customFormat="1" ht="13.5" customHeight="1">
      <c r="A19" s="47"/>
      <c r="B19" s="48"/>
      <c r="C19" s="48"/>
      <c r="D19" s="48"/>
      <c r="E19" s="48"/>
      <c r="F19" s="49"/>
      <c r="G19" s="47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9"/>
      <c r="Y19" s="47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9"/>
      <c r="AO19" s="44" t="s">
        <v>3</v>
      </c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6"/>
      <c r="BF19" s="58" t="s">
        <v>2</v>
      </c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60"/>
      <c r="DI19" s="47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9"/>
      <c r="DY19" s="47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9"/>
      <c r="EO19" s="47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9"/>
    </row>
    <row r="20" spans="1:161" s="26" customFormat="1" ht="39.75" customHeight="1">
      <c r="A20" s="50"/>
      <c r="B20" s="51"/>
      <c r="C20" s="51"/>
      <c r="D20" s="51"/>
      <c r="E20" s="51"/>
      <c r="F20" s="52"/>
      <c r="G20" s="50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2"/>
      <c r="Y20" s="50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2"/>
      <c r="AO20" s="50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2"/>
      <c r="BF20" s="37" t="s">
        <v>5</v>
      </c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 t="s">
        <v>6</v>
      </c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 t="s">
        <v>7</v>
      </c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50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2"/>
      <c r="DY20" s="50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2"/>
      <c r="EO20" s="50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2"/>
    </row>
    <row r="21" spans="1:161" s="27" customFormat="1" ht="12.75">
      <c r="A21" s="43">
        <v>1</v>
      </c>
      <c r="B21" s="43"/>
      <c r="C21" s="43"/>
      <c r="D21" s="43"/>
      <c r="E21" s="43"/>
      <c r="F21" s="43"/>
      <c r="G21" s="43">
        <v>2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>
        <v>3</v>
      </c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>
        <v>4</v>
      </c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>
        <v>5</v>
      </c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>
        <v>6</v>
      </c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>
        <v>7</v>
      </c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>
        <v>8</v>
      </c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>
        <v>9</v>
      </c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>
        <v>10</v>
      </c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</row>
    <row r="22" spans="1:161" s="28" customFormat="1" ht="45" customHeight="1">
      <c r="A22" s="34" t="s">
        <v>31</v>
      </c>
      <c r="B22" s="34"/>
      <c r="C22" s="34"/>
      <c r="D22" s="34"/>
      <c r="E22" s="34"/>
      <c r="F22" s="34"/>
      <c r="G22" s="35" t="s">
        <v>106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>
        <v>1</v>
      </c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1">
        <f aca="true" t="shared" si="0" ref="AO22:AO28">BF22+BX22+CQ22</f>
        <v>51474.5</v>
      </c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>
        <v>26950</v>
      </c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>
        <v>0</v>
      </c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>
        <v>24524.5</v>
      </c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3">
        <v>1</v>
      </c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1">
        <f>(Y22*AO22*(1+DI22/100%)*DY22*12)</f>
        <v>617694</v>
      </c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</row>
    <row r="23" spans="1:161" s="28" customFormat="1" ht="72.75" customHeight="1">
      <c r="A23" s="34" t="s">
        <v>35</v>
      </c>
      <c r="B23" s="34"/>
      <c r="C23" s="34"/>
      <c r="D23" s="34"/>
      <c r="E23" s="34"/>
      <c r="F23" s="34"/>
      <c r="G23" s="35" t="s">
        <v>157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>
        <v>1</v>
      </c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1">
        <f t="shared" si="0"/>
        <v>43782.16</v>
      </c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>
        <v>25603.6</v>
      </c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>
        <v>0</v>
      </c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>
        <v>18178.56</v>
      </c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3">
        <v>1</v>
      </c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1">
        <f aca="true" t="shared" si="1" ref="EO23:EO42">(Y23*AO23*(1+DI23/100%)*DY23*12)</f>
        <v>525385.92</v>
      </c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</row>
    <row r="24" spans="1:161" s="28" customFormat="1" ht="72" customHeight="1">
      <c r="A24" s="34" t="s">
        <v>41</v>
      </c>
      <c r="B24" s="34"/>
      <c r="C24" s="34"/>
      <c r="D24" s="34"/>
      <c r="E24" s="34"/>
      <c r="F24" s="34"/>
      <c r="G24" s="35" t="s">
        <v>158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>
        <v>1</v>
      </c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1">
        <f t="shared" si="0"/>
        <v>33412.06</v>
      </c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>
        <v>23042.8</v>
      </c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>
        <v>0</v>
      </c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>
        <v>10369.26</v>
      </c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3">
        <v>1</v>
      </c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1">
        <f t="shared" si="1"/>
        <v>400944.72</v>
      </c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</row>
    <row r="25" spans="1:161" s="28" customFormat="1" ht="72" customHeight="1">
      <c r="A25" s="34" t="s">
        <v>103</v>
      </c>
      <c r="B25" s="34"/>
      <c r="C25" s="34"/>
      <c r="D25" s="34"/>
      <c r="E25" s="34"/>
      <c r="F25" s="34"/>
      <c r="G25" s="35" t="s">
        <v>159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>
        <v>1</v>
      </c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1">
        <f>BF25+BX25+CQ25</f>
        <v>16390</v>
      </c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>
        <v>16390</v>
      </c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>
        <v>0</v>
      </c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>
        <v>0</v>
      </c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3">
        <v>1</v>
      </c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1">
        <f>(Y25*AO25*(1+DI25/100%)*DY25*12)</f>
        <v>196680</v>
      </c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</row>
    <row r="26" spans="1:161" s="28" customFormat="1" ht="59.25" customHeight="1">
      <c r="A26" s="34" t="s">
        <v>119</v>
      </c>
      <c r="B26" s="34"/>
      <c r="C26" s="34"/>
      <c r="D26" s="34"/>
      <c r="E26" s="34"/>
      <c r="F26" s="34"/>
      <c r="G26" s="35" t="s">
        <v>113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>
        <v>1.5</v>
      </c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1">
        <f>BF26+BX26+CQ26</f>
        <v>10342</v>
      </c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>
        <v>10342</v>
      </c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>
        <v>0</v>
      </c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3">
        <v>1</v>
      </c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1">
        <f t="shared" si="1"/>
        <v>186156</v>
      </c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</row>
    <row r="27" spans="1:161" s="28" customFormat="1" ht="64.5" customHeight="1">
      <c r="A27" s="34" t="s">
        <v>104</v>
      </c>
      <c r="B27" s="34"/>
      <c r="C27" s="34"/>
      <c r="D27" s="34"/>
      <c r="E27" s="34"/>
      <c r="F27" s="34"/>
      <c r="G27" s="35" t="s">
        <v>145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>
        <v>1</v>
      </c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1">
        <f t="shared" si="0"/>
        <v>10342</v>
      </c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>
        <v>10342</v>
      </c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>
        <v>0</v>
      </c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3">
        <v>1</v>
      </c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1">
        <f>(Y27*AO27*(1+DI27/100%)*DY27*12)</f>
        <v>124104</v>
      </c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</row>
    <row r="28" spans="1:161" s="28" customFormat="1" ht="49.5" customHeight="1">
      <c r="A28" s="34" t="s">
        <v>121</v>
      </c>
      <c r="B28" s="34"/>
      <c r="C28" s="34"/>
      <c r="D28" s="34"/>
      <c r="E28" s="34"/>
      <c r="F28" s="34"/>
      <c r="G28" s="35" t="s">
        <v>147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>
        <v>12</v>
      </c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1">
        <f t="shared" si="0"/>
        <v>11790.23</v>
      </c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>
        <v>10342</v>
      </c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>
        <v>1448.23</v>
      </c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3">
        <v>1</v>
      </c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1">
        <f t="shared" si="1"/>
        <v>1697793.12</v>
      </c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</row>
    <row r="29" spans="1:161" s="28" customFormat="1" ht="49.5" customHeight="1">
      <c r="A29" s="34" t="s">
        <v>122</v>
      </c>
      <c r="B29" s="34"/>
      <c r="C29" s="34"/>
      <c r="D29" s="34"/>
      <c r="E29" s="34"/>
      <c r="F29" s="34"/>
      <c r="G29" s="35" t="s">
        <v>114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>
        <v>6</v>
      </c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1">
        <f aca="true" t="shared" si="2" ref="AO29:AO36">BF29+BX29+CQ29</f>
        <v>10342</v>
      </c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>
        <v>10342</v>
      </c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>
        <v>0</v>
      </c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3">
        <v>1</v>
      </c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1">
        <f t="shared" si="1"/>
        <v>744624</v>
      </c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</row>
    <row r="30" spans="1:161" s="28" customFormat="1" ht="49.5" customHeight="1">
      <c r="A30" s="34" t="s">
        <v>131</v>
      </c>
      <c r="B30" s="34"/>
      <c r="C30" s="34"/>
      <c r="D30" s="34"/>
      <c r="E30" s="34"/>
      <c r="F30" s="34"/>
      <c r="G30" s="35" t="s">
        <v>115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>
        <v>3</v>
      </c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1">
        <f t="shared" si="2"/>
        <v>10342</v>
      </c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>
        <v>10342</v>
      </c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>
        <v>0</v>
      </c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3">
        <v>1</v>
      </c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1">
        <f t="shared" si="1"/>
        <v>372312</v>
      </c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</row>
    <row r="31" spans="1:161" s="28" customFormat="1" ht="56.25" customHeight="1">
      <c r="A31" s="34" t="s">
        <v>132</v>
      </c>
      <c r="B31" s="34"/>
      <c r="C31" s="34"/>
      <c r="D31" s="34"/>
      <c r="E31" s="34"/>
      <c r="F31" s="34"/>
      <c r="G31" s="35" t="s">
        <v>107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>
        <v>8.5</v>
      </c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1">
        <f t="shared" si="2"/>
        <v>10342</v>
      </c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>
        <v>10342</v>
      </c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>
        <v>0</v>
      </c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3">
        <v>1</v>
      </c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1">
        <f t="shared" si="1"/>
        <v>1054884</v>
      </c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</row>
    <row r="32" spans="1:161" s="28" customFormat="1" ht="49.5" customHeight="1">
      <c r="A32" s="34" t="s">
        <v>133</v>
      </c>
      <c r="B32" s="34"/>
      <c r="C32" s="34"/>
      <c r="D32" s="34"/>
      <c r="E32" s="34"/>
      <c r="F32" s="34"/>
      <c r="G32" s="35" t="s">
        <v>116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>
        <v>2</v>
      </c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1">
        <f t="shared" si="2"/>
        <v>10342</v>
      </c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>
        <v>10342</v>
      </c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>
        <v>0</v>
      </c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3">
        <v>1</v>
      </c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1">
        <f t="shared" si="1"/>
        <v>248208</v>
      </c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</row>
    <row r="33" spans="1:161" s="28" customFormat="1" ht="49.5" customHeight="1">
      <c r="A33" s="34" t="s">
        <v>134</v>
      </c>
      <c r="B33" s="34"/>
      <c r="C33" s="34"/>
      <c r="D33" s="34"/>
      <c r="E33" s="34"/>
      <c r="F33" s="34"/>
      <c r="G33" s="35" t="s">
        <v>117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>
        <v>1</v>
      </c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1">
        <f>BF33+BX33+CQ33</f>
        <v>10342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>
        <v>10342</v>
      </c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>
        <v>0</v>
      </c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3">
        <v>1</v>
      </c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1">
        <f t="shared" si="1"/>
        <v>124104</v>
      </c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</row>
    <row r="34" spans="1:161" s="28" customFormat="1" ht="49.5" customHeight="1">
      <c r="A34" s="34" t="s">
        <v>160</v>
      </c>
      <c r="B34" s="34"/>
      <c r="C34" s="34"/>
      <c r="D34" s="34"/>
      <c r="E34" s="34"/>
      <c r="F34" s="34"/>
      <c r="G34" s="35" t="s">
        <v>161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>
        <v>1.5</v>
      </c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1">
        <f>BF34+BX34+CQ34</f>
        <v>11752.4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>
        <v>11752.4</v>
      </c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>
        <v>0</v>
      </c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3">
        <v>1</v>
      </c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1">
        <f>(Y34*AO34*(1+DI34/100%)*DY34*12)</f>
        <v>211543.19999999998</v>
      </c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</row>
    <row r="35" spans="1:161" s="28" customFormat="1" ht="49.5" customHeight="1">
      <c r="A35" s="34" t="s">
        <v>135</v>
      </c>
      <c r="B35" s="34"/>
      <c r="C35" s="34"/>
      <c r="D35" s="34"/>
      <c r="E35" s="34"/>
      <c r="F35" s="34"/>
      <c r="G35" s="35" t="s">
        <v>162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>
        <v>0.5</v>
      </c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1">
        <f>BF35+BX35+CQ35</f>
        <v>9163</v>
      </c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>
        <v>9163</v>
      </c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>
        <v>0</v>
      </c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3">
        <v>1</v>
      </c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1">
        <f>(Y35*AO35*(1+DI35/100%)*DY35*12)</f>
        <v>54978</v>
      </c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</row>
    <row r="36" spans="1:161" s="28" customFormat="1" ht="49.5" customHeight="1">
      <c r="A36" s="34" t="s">
        <v>136</v>
      </c>
      <c r="B36" s="34"/>
      <c r="C36" s="34"/>
      <c r="D36" s="34"/>
      <c r="E36" s="34"/>
      <c r="F36" s="34"/>
      <c r="G36" s="35" t="s">
        <v>163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>
        <v>1</v>
      </c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1">
        <f t="shared" si="2"/>
        <v>10538</v>
      </c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>
        <v>9580</v>
      </c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>
        <v>0</v>
      </c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>
        <v>958</v>
      </c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3">
        <v>1</v>
      </c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1">
        <f t="shared" si="1"/>
        <v>126456</v>
      </c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</row>
    <row r="37" spans="1:161" s="28" customFormat="1" ht="50.25" customHeight="1">
      <c r="A37" s="34" t="s">
        <v>137</v>
      </c>
      <c r="B37" s="34"/>
      <c r="C37" s="34"/>
      <c r="D37" s="34"/>
      <c r="E37" s="34"/>
      <c r="F37" s="34"/>
      <c r="G37" s="35" t="s">
        <v>148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>
        <v>1</v>
      </c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1">
        <f aca="true" t="shared" si="3" ref="AO37:AO43">BF37+BX37+CQ37</f>
        <v>12348.6</v>
      </c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>
        <v>11226</v>
      </c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>
        <v>0</v>
      </c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>
        <v>1122.6</v>
      </c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3">
        <v>1</v>
      </c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1">
        <f t="shared" si="1"/>
        <v>148183.2</v>
      </c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</row>
    <row r="38" spans="1:161" s="28" customFormat="1" ht="50.25" customHeight="1">
      <c r="A38" s="34" t="s">
        <v>138</v>
      </c>
      <c r="B38" s="34"/>
      <c r="C38" s="34"/>
      <c r="D38" s="34"/>
      <c r="E38" s="34"/>
      <c r="F38" s="34"/>
      <c r="G38" s="35" t="s">
        <v>164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>
        <v>6.16</v>
      </c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1">
        <f t="shared" si="3"/>
        <v>13515.7</v>
      </c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>
        <v>12287</v>
      </c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>
        <v>0</v>
      </c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>
        <v>1228.7</v>
      </c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3">
        <v>1</v>
      </c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1">
        <f t="shared" si="1"/>
        <v>999080.544</v>
      </c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</row>
    <row r="39" spans="1:161" s="28" customFormat="1" ht="50.25" customHeight="1">
      <c r="A39" s="34" t="s">
        <v>139</v>
      </c>
      <c r="B39" s="34"/>
      <c r="C39" s="34"/>
      <c r="D39" s="34"/>
      <c r="E39" s="34"/>
      <c r="F39" s="34"/>
      <c r="G39" s="35" t="s">
        <v>165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>
        <v>3.13</v>
      </c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1">
        <f t="shared" si="3"/>
        <v>10538</v>
      </c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>
        <v>9580</v>
      </c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>
        <v>0</v>
      </c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>
        <v>958</v>
      </c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3">
        <v>1</v>
      </c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1">
        <f t="shared" si="1"/>
        <v>395807.28</v>
      </c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</row>
    <row r="40" spans="1:161" s="28" customFormat="1" ht="50.25" customHeight="1">
      <c r="A40" s="34" t="s">
        <v>140</v>
      </c>
      <c r="B40" s="34"/>
      <c r="C40" s="34"/>
      <c r="D40" s="34"/>
      <c r="E40" s="34"/>
      <c r="F40" s="34"/>
      <c r="G40" s="35" t="s">
        <v>166</v>
      </c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>
        <v>1.5</v>
      </c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1">
        <f t="shared" si="3"/>
        <v>19025.25</v>
      </c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>
        <v>11226</v>
      </c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>
        <v>0</v>
      </c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>
        <v>7799.25</v>
      </c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3">
        <v>1</v>
      </c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1">
        <f t="shared" si="1"/>
        <v>342454.5</v>
      </c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</row>
    <row r="41" spans="1:161" s="28" customFormat="1" ht="50.25" customHeight="1">
      <c r="A41" s="34" t="s">
        <v>141</v>
      </c>
      <c r="B41" s="34"/>
      <c r="C41" s="34"/>
      <c r="D41" s="34"/>
      <c r="E41" s="34"/>
      <c r="F41" s="34"/>
      <c r="G41" s="35" t="s">
        <v>164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>
        <v>1.09</v>
      </c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1">
        <f t="shared" si="3"/>
        <v>10684</v>
      </c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>
        <v>10684</v>
      </c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>
        <v>0</v>
      </c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3">
        <v>1</v>
      </c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1">
        <f t="shared" si="1"/>
        <v>139746.72000000003</v>
      </c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</row>
    <row r="42" spans="1:161" s="28" customFormat="1" ht="50.25" customHeight="1">
      <c r="A42" s="34" t="s">
        <v>142</v>
      </c>
      <c r="B42" s="34"/>
      <c r="C42" s="34"/>
      <c r="D42" s="34"/>
      <c r="E42" s="34"/>
      <c r="F42" s="34"/>
      <c r="G42" s="35" t="s">
        <v>165</v>
      </c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>
        <v>16.97</v>
      </c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1">
        <f t="shared" si="3"/>
        <v>8330</v>
      </c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>
        <v>8330</v>
      </c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>
        <v>0</v>
      </c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3">
        <v>1</v>
      </c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1">
        <f t="shared" si="1"/>
        <v>1696321.1999999997</v>
      </c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</row>
    <row r="43" spans="1:161" s="28" customFormat="1" ht="50.25" customHeight="1">
      <c r="A43" s="34" t="s">
        <v>146</v>
      </c>
      <c r="B43" s="34"/>
      <c r="C43" s="34"/>
      <c r="D43" s="34"/>
      <c r="E43" s="34"/>
      <c r="F43" s="34"/>
      <c r="G43" s="55" t="s">
        <v>108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7"/>
      <c r="AO43" s="31">
        <f t="shared" si="3"/>
        <v>138322.22</v>
      </c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>
        <v>0</v>
      </c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>
        <v>138322.22</v>
      </c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3">
        <v>1</v>
      </c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1">
        <f>AO43*12-0.04</f>
        <v>1659866.6</v>
      </c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</row>
    <row r="44" spans="1:161" s="29" customFormat="1" ht="18" customHeight="1">
      <c r="A44" s="39" t="s">
        <v>12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1"/>
      <c r="Y44" s="54" t="s">
        <v>13</v>
      </c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3">
        <f>SUM(AO22:BE43)</f>
        <v>473460.12</v>
      </c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 t="s">
        <v>13</v>
      </c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 t="s">
        <v>13</v>
      </c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 t="s">
        <v>13</v>
      </c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 t="s">
        <v>13</v>
      </c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 t="s">
        <v>13</v>
      </c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3">
        <f>SUM(EO22:FE43)</f>
        <v>12067327.004</v>
      </c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</row>
  </sheetData>
  <sheetProtection/>
  <mergeCells count="257">
    <mergeCell ref="A43:F43"/>
    <mergeCell ref="BF43:BW43"/>
    <mergeCell ref="BX43:CP43"/>
    <mergeCell ref="CQ43:DH43"/>
    <mergeCell ref="DI43:DX43"/>
    <mergeCell ref="DI37:DX37"/>
    <mergeCell ref="CQ38:DH38"/>
    <mergeCell ref="A42:F42"/>
    <mergeCell ref="G42:X42"/>
    <mergeCell ref="Y42:AN42"/>
    <mergeCell ref="EO29:FE29"/>
    <mergeCell ref="DY43:EN43"/>
    <mergeCell ref="EO43:FE43"/>
    <mergeCell ref="DY37:EN37"/>
    <mergeCell ref="EO37:FE37"/>
    <mergeCell ref="DI30:DX30"/>
    <mergeCell ref="DY30:EN30"/>
    <mergeCell ref="EO30:FE30"/>
    <mergeCell ref="DI38:DX38"/>
    <mergeCell ref="DY38:EN38"/>
    <mergeCell ref="DI28:DX28"/>
    <mergeCell ref="DY28:EN28"/>
    <mergeCell ref="EO28:FE28"/>
    <mergeCell ref="A37:F37"/>
    <mergeCell ref="G37:X37"/>
    <mergeCell ref="Y37:AN37"/>
    <mergeCell ref="AO37:BE37"/>
    <mergeCell ref="BF37:BW37"/>
    <mergeCell ref="BX37:CP37"/>
    <mergeCell ref="CQ37:DH37"/>
    <mergeCell ref="A28:F28"/>
    <mergeCell ref="G28:X28"/>
    <mergeCell ref="Y28:AN28"/>
    <mergeCell ref="AO28:BE28"/>
    <mergeCell ref="BF28:BW28"/>
    <mergeCell ref="BX28:CP28"/>
    <mergeCell ref="A26:F26"/>
    <mergeCell ref="G26:X26"/>
    <mergeCell ref="Y26:AN26"/>
    <mergeCell ref="AO26:BE26"/>
    <mergeCell ref="BF26:BW26"/>
    <mergeCell ref="BX26:CP26"/>
    <mergeCell ref="AO18:DH18"/>
    <mergeCell ref="A16:FE16"/>
    <mergeCell ref="BX23:CP23"/>
    <mergeCell ref="EO44:FE44"/>
    <mergeCell ref="A10:FE10"/>
    <mergeCell ref="X12:FE12"/>
    <mergeCell ref="DI18:DX20"/>
    <mergeCell ref="DY18:EN20"/>
    <mergeCell ref="EO18:FE20"/>
    <mergeCell ref="G18:X20"/>
    <mergeCell ref="AP14:FE14"/>
    <mergeCell ref="A14:AO14"/>
    <mergeCell ref="AO19:BE20"/>
    <mergeCell ref="EO24:FE24"/>
    <mergeCell ref="DY22:EN22"/>
    <mergeCell ref="DY23:EN23"/>
    <mergeCell ref="DY24:EN24"/>
    <mergeCell ref="CQ22:DH22"/>
    <mergeCell ref="Y18:AN20"/>
    <mergeCell ref="CQ23:DH23"/>
    <mergeCell ref="BF19:DH19"/>
    <mergeCell ref="EO21:FE21"/>
    <mergeCell ref="BX24:CP24"/>
    <mergeCell ref="DY44:EN44"/>
    <mergeCell ref="DY21:EN21"/>
    <mergeCell ref="DI44:DX44"/>
    <mergeCell ref="DI21:DX21"/>
    <mergeCell ref="DI22:DX22"/>
    <mergeCell ref="DI23:DX23"/>
    <mergeCell ref="EO22:FE22"/>
    <mergeCell ref="CQ20:DH20"/>
    <mergeCell ref="CQ21:DH21"/>
    <mergeCell ref="BX44:CP44"/>
    <mergeCell ref="BX20:CP20"/>
    <mergeCell ref="BX21:CP21"/>
    <mergeCell ref="BX22:CP22"/>
    <mergeCell ref="CQ24:DH24"/>
    <mergeCell ref="CQ26:DH26"/>
    <mergeCell ref="CQ28:DH28"/>
    <mergeCell ref="BX29:CP29"/>
    <mergeCell ref="BF24:BW24"/>
    <mergeCell ref="BF44:BW44"/>
    <mergeCell ref="BF21:BW21"/>
    <mergeCell ref="BF22:BW22"/>
    <mergeCell ref="BF23:BW23"/>
    <mergeCell ref="EO23:FE23"/>
    <mergeCell ref="CQ44:DH44"/>
    <mergeCell ref="DI26:DX26"/>
    <mergeCell ref="EO26:FE26"/>
    <mergeCell ref="DY26:EN26"/>
    <mergeCell ref="AO44:BE44"/>
    <mergeCell ref="AO21:BE21"/>
    <mergeCell ref="AO22:BE22"/>
    <mergeCell ref="AO23:BE23"/>
    <mergeCell ref="AO24:BE24"/>
    <mergeCell ref="G43:AN43"/>
    <mergeCell ref="Y44:AN44"/>
    <mergeCell ref="Y21:AN21"/>
    <mergeCell ref="G21:X21"/>
    <mergeCell ref="G22:X22"/>
    <mergeCell ref="G23:X23"/>
    <mergeCell ref="G24:X24"/>
    <mergeCell ref="Y22:AN22"/>
    <mergeCell ref="Y23:AN23"/>
    <mergeCell ref="A44:X44"/>
    <mergeCell ref="DA2:FE5"/>
    <mergeCell ref="A24:F24"/>
    <mergeCell ref="A21:F21"/>
    <mergeCell ref="A18:F20"/>
    <mergeCell ref="Y24:AN24"/>
    <mergeCell ref="A22:F22"/>
    <mergeCell ref="A23:F23"/>
    <mergeCell ref="DI24:DX24"/>
    <mergeCell ref="BF20:BW20"/>
    <mergeCell ref="A8:FE8"/>
    <mergeCell ref="A29:F29"/>
    <mergeCell ref="G29:X29"/>
    <mergeCell ref="Y29:AN29"/>
    <mergeCell ref="AO29:BE29"/>
    <mergeCell ref="BF29:BW29"/>
    <mergeCell ref="CQ29:DH29"/>
    <mergeCell ref="DI29:DX29"/>
    <mergeCell ref="DY29:EN29"/>
    <mergeCell ref="A30:F30"/>
    <mergeCell ref="G30:X30"/>
    <mergeCell ref="Y30:AN30"/>
    <mergeCell ref="AO30:BE30"/>
    <mergeCell ref="BF30:BW30"/>
    <mergeCell ref="BX30:CP30"/>
    <mergeCell ref="CQ30:DH30"/>
    <mergeCell ref="A31:F31"/>
    <mergeCell ref="G31:X31"/>
    <mergeCell ref="Y31:AN31"/>
    <mergeCell ref="AO31:BE31"/>
    <mergeCell ref="BF31:BW31"/>
    <mergeCell ref="BX31:CP31"/>
    <mergeCell ref="CQ31:DH31"/>
    <mergeCell ref="DI31:DX31"/>
    <mergeCell ref="DY31:EN31"/>
    <mergeCell ref="EO31:FE31"/>
    <mergeCell ref="A32:F32"/>
    <mergeCell ref="G32:X32"/>
    <mergeCell ref="Y32:AN32"/>
    <mergeCell ref="AO32:BE32"/>
    <mergeCell ref="BF32:BW32"/>
    <mergeCell ref="BX32:CP32"/>
    <mergeCell ref="CQ32:DH32"/>
    <mergeCell ref="DI32:DX32"/>
    <mergeCell ref="DY32:EN32"/>
    <mergeCell ref="EO32:FE32"/>
    <mergeCell ref="A33:F33"/>
    <mergeCell ref="G33:X33"/>
    <mergeCell ref="Y33:AN33"/>
    <mergeCell ref="AO33:BE33"/>
    <mergeCell ref="BF33:BW33"/>
    <mergeCell ref="BX33:CP33"/>
    <mergeCell ref="A34:F34"/>
    <mergeCell ref="G34:X34"/>
    <mergeCell ref="Y34:AN34"/>
    <mergeCell ref="AO34:BE34"/>
    <mergeCell ref="BF34:BW34"/>
    <mergeCell ref="BX34:CP34"/>
    <mergeCell ref="CQ34:DH34"/>
    <mergeCell ref="DI34:DX34"/>
    <mergeCell ref="DY34:EN34"/>
    <mergeCell ref="EO34:FE34"/>
    <mergeCell ref="CQ33:DH33"/>
    <mergeCell ref="DI33:DX33"/>
    <mergeCell ref="DY33:EN33"/>
    <mergeCell ref="EO33:FE33"/>
    <mergeCell ref="A36:F36"/>
    <mergeCell ref="G36:X36"/>
    <mergeCell ref="Y36:AN36"/>
    <mergeCell ref="AO36:BE36"/>
    <mergeCell ref="BF36:BW36"/>
    <mergeCell ref="BX36:CP36"/>
    <mergeCell ref="CQ36:DH36"/>
    <mergeCell ref="DI36:DX36"/>
    <mergeCell ref="DY36:EN36"/>
    <mergeCell ref="EO36:FE36"/>
    <mergeCell ref="A38:F38"/>
    <mergeCell ref="G38:X38"/>
    <mergeCell ref="Y38:AN38"/>
    <mergeCell ref="AO38:BE38"/>
    <mergeCell ref="BF38:BW38"/>
    <mergeCell ref="BX38:CP38"/>
    <mergeCell ref="EO38:FE38"/>
    <mergeCell ref="A39:F39"/>
    <mergeCell ref="G39:X39"/>
    <mergeCell ref="Y39:AN39"/>
    <mergeCell ref="AO39:BE39"/>
    <mergeCell ref="BF39:BW39"/>
    <mergeCell ref="BX39:CP39"/>
    <mergeCell ref="CQ39:DH39"/>
    <mergeCell ref="DI39:DX39"/>
    <mergeCell ref="DY39:EN39"/>
    <mergeCell ref="EO39:FE39"/>
    <mergeCell ref="A40:F40"/>
    <mergeCell ref="G40:X40"/>
    <mergeCell ref="Y40:AN40"/>
    <mergeCell ref="AO40:BE40"/>
    <mergeCell ref="BF40:BW40"/>
    <mergeCell ref="BX40:CP40"/>
    <mergeCell ref="CQ40:DH40"/>
    <mergeCell ref="DI40:DX40"/>
    <mergeCell ref="DY40:EN40"/>
    <mergeCell ref="DY42:EN42"/>
    <mergeCell ref="EO40:FE40"/>
    <mergeCell ref="A41:F41"/>
    <mergeCell ref="G41:X41"/>
    <mergeCell ref="Y41:AN41"/>
    <mergeCell ref="AO41:BE41"/>
    <mergeCell ref="BF41:BW41"/>
    <mergeCell ref="BX41:CP41"/>
    <mergeCell ref="EO42:FE42"/>
    <mergeCell ref="AO43:BE43"/>
    <mergeCell ref="CQ41:DH41"/>
    <mergeCell ref="DI41:DX41"/>
    <mergeCell ref="DY41:EN41"/>
    <mergeCell ref="EO41:FE41"/>
    <mergeCell ref="AO42:BE42"/>
    <mergeCell ref="BF42:BW42"/>
    <mergeCell ref="BX42:CP42"/>
    <mergeCell ref="CQ42:DH42"/>
    <mergeCell ref="DI42:DX42"/>
    <mergeCell ref="DY27:EN27"/>
    <mergeCell ref="EO27:FE27"/>
    <mergeCell ref="A27:F27"/>
    <mergeCell ref="G27:X27"/>
    <mergeCell ref="Y27:AN27"/>
    <mergeCell ref="AO27:BE27"/>
    <mergeCell ref="BF27:BW27"/>
    <mergeCell ref="BX27:CP27"/>
    <mergeCell ref="A25:F25"/>
    <mergeCell ref="G25:X25"/>
    <mergeCell ref="Y25:AN25"/>
    <mergeCell ref="AO25:BE25"/>
    <mergeCell ref="BF25:BW25"/>
    <mergeCell ref="BX25:CP25"/>
    <mergeCell ref="A35:F35"/>
    <mergeCell ref="G35:X35"/>
    <mergeCell ref="Y35:AN35"/>
    <mergeCell ref="AO35:BE35"/>
    <mergeCell ref="BF35:BW35"/>
    <mergeCell ref="BX35:CP35"/>
    <mergeCell ref="CQ35:DH35"/>
    <mergeCell ref="DI35:DX35"/>
    <mergeCell ref="DY35:EN35"/>
    <mergeCell ref="EO35:FE35"/>
    <mergeCell ref="CQ25:DH25"/>
    <mergeCell ref="DI25:DX25"/>
    <mergeCell ref="DY25:EN25"/>
    <mergeCell ref="EO25:FE25"/>
    <mergeCell ref="CQ27:DH27"/>
    <mergeCell ref="DI27:DX27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E23"/>
  <sheetViews>
    <sheetView zoomScalePageLayoutView="0" workbookViewId="0" topLeftCell="A1">
      <selection activeCell="FR22" sqref="FR22"/>
    </sheetView>
  </sheetViews>
  <sheetFormatPr defaultColWidth="0.875" defaultRowHeight="12.75"/>
  <cols>
    <col min="1" max="22" width="0.875" style="1" customWidth="1"/>
    <col min="23" max="23" width="1.625" style="1" customWidth="1"/>
    <col min="24" max="16384" width="0.875" style="1" customWidth="1"/>
  </cols>
  <sheetData>
    <row r="1" spans="105:161" s="9" customFormat="1" ht="12"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</row>
    <row r="2" spans="105:161" s="9" customFormat="1" ht="16.5" customHeight="1">
      <c r="DA2" s="42" t="s">
        <v>96</v>
      </c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</row>
    <row r="3" spans="105:161" ht="3" customHeight="1"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</row>
    <row r="4" spans="105:161" s="10" customFormat="1" ht="11.25" customHeight="1"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</row>
    <row r="5" spans="105:161" ht="12.75"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</row>
    <row r="6" s="2" customFormat="1" ht="15">
      <c r="FE6" s="8"/>
    </row>
    <row r="8" spans="1:161" s="7" customFormat="1" ht="15.75">
      <c r="A8" s="74" t="s">
        <v>95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</row>
    <row r="10" spans="1:161" s="2" customFormat="1" ht="15">
      <c r="A10" s="75" t="s">
        <v>17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</row>
    <row r="11" ht="6" customHeight="1"/>
    <row r="12" spans="1:161" s="6" customFormat="1" ht="14.25">
      <c r="A12" s="6" t="s">
        <v>16</v>
      </c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</row>
    <row r="13" spans="24:161" s="6" customFormat="1" ht="6" customHeight="1"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1" s="6" customFormat="1" ht="14.25">
      <c r="A14" s="77" t="s">
        <v>15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8" t="s">
        <v>97</v>
      </c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</row>
    <row r="15" ht="9.75" customHeight="1"/>
    <row r="16" spans="1:161" s="2" customFormat="1" ht="15">
      <c r="A16" s="75" t="s">
        <v>14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</row>
    <row r="17" ht="10.5" customHeight="1"/>
    <row r="18" spans="1:161" s="3" customFormat="1" ht="13.5" customHeight="1">
      <c r="A18" s="65" t="s">
        <v>0</v>
      </c>
      <c r="B18" s="66"/>
      <c r="C18" s="66"/>
      <c r="D18" s="66"/>
      <c r="E18" s="66"/>
      <c r="F18" s="67"/>
      <c r="G18" s="65" t="s">
        <v>11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7"/>
      <c r="Y18" s="65" t="s">
        <v>4</v>
      </c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7"/>
      <c r="AO18" s="71" t="s">
        <v>1</v>
      </c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3"/>
      <c r="DI18" s="65" t="s">
        <v>8</v>
      </c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7"/>
      <c r="DY18" s="65" t="s">
        <v>9</v>
      </c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7"/>
      <c r="EO18" s="65" t="s">
        <v>10</v>
      </c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7"/>
    </row>
    <row r="19" spans="1:161" s="3" customFormat="1" ht="13.5" customHeight="1">
      <c r="A19" s="80"/>
      <c r="B19" s="81"/>
      <c r="C19" s="81"/>
      <c r="D19" s="81"/>
      <c r="E19" s="81"/>
      <c r="F19" s="82"/>
      <c r="G19" s="80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2"/>
      <c r="Y19" s="80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2"/>
      <c r="AO19" s="65" t="s">
        <v>3</v>
      </c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7"/>
      <c r="BF19" s="71" t="s">
        <v>2</v>
      </c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3"/>
      <c r="DI19" s="80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2"/>
      <c r="DY19" s="80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2"/>
      <c r="EO19" s="80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2"/>
    </row>
    <row r="20" spans="1:161" s="3" customFormat="1" ht="39.75" customHeight="1">
      <c r="A20" s="68"/>
      <c r="B20" s="69"/>
      <c r="C20" s="69"/>
      <c r="D20" s="69"/>
      <c r="E20" s="69"/>
      <c r="F20" s="70"/>
      <c r="G20" s="68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70"/>
      <c r="Y20" s="68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70"/>
      <c r="AO20" s="68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70"/>
      <c r="BF20" s="84" t="s">
        <v>5</v>
      </c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 t="s">
        <v>6</v>
      </c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 t="s">
        <v>7</v>
      </c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68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70"/>
      <c r="DY20" s="68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70"/>
      <c r="EO20" s="68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70"/>
    </row>
    <row r="21" spans="1:161" s="4" customFormat="1" ht="12.75">
      <c r="A21" s="79">
        <v>1</v>
      </c>
      <c r="B21" s="79"/>
      <c r="C21" s="79"/>
      <c r="D21" s="79"/>
      <c r="E21" s="79"/>
      <c r="F21" s="79"/>
      <c r="G21" s="79">
        <v>2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>
        <v>3</v>
      </c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>
        <v>4</v>
      </c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>
        <v>5</v>
      </c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>
        <v>6</v>
      </c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>
        <v>7</v>
      </c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>
        <v>8</v>
      </c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>
        <v>9</v>
      </c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>
        <v>10</v>
      </c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</row>
    <row r="22" spans="1:161" s="5" customFormat="1" ht="45" customHeight="1">
      <c r="A22" s="86"/>
      <c r="B22" s="86"/>
      <c r="C22" s="86"/>
      <c r="D22" s="86"/>
      <c r="E22" s="86"/>
      <c r="F22" s="86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</row>
    <row r="23" spans="1:161" s="17" customFormat="1" ht="18" customHeight="1">
      <c r="A23" s="91" t="s">
        <v>12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3"/>
      <c r="Y23" s="85" t="s">
        <v>13</v>
      </c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94">
        <f>SUM(AO22:BE22)</f>
        <v>0</v>
      </c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 t="s">
        <v>13</v>
      </c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 t="s">
        <v>13</v>
      </c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 t="s">
        <v>13</v>
      </c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 t="s">
        <v>13</v>
      </c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 t="s">
        <v>13</v>
      </c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3">
        <f>SUM(EO22:FE22)</f>
        <v>0</v>
      </c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</row>
  </sheetData>
  <sheetProtection/>
  <mergeCells count="48">
    <mergeCell ref="DY23:EN23"/>
    <mergeCell ref="EO23:FE23"/>
    <mergeCell ref="DI22:DX22"/>
    <mergeCell ref="DY22:EN22"/>
    <mergeCell ref="EO22:FE22"/>
    <mergeCell ref="A23:X23"/>
    <mergeCell ref="Y23:AN23"/>
    <mergeCell ref="AO23:BE23"/>
    <mergeCell ref="BF23:BW23"/>
    <mergeCell ref="BX23:CP23"/>
    <mergeCell ref="CQ23:DH23"/>
    <mergeCell ref="DI23:DX23"/>
    <mergeCell ref="DI21:DX21"/>
    <mergeCell ref="DY21:EN21"/>
    <mergeCell ref="EO21:FE21"/>
    <mergeCell ref="A22:F22"/>
    <mergeCell ref="G22:X22"/>
    <mergeCell ref="Y22:AN22"/>
    <mergeCell ref="AO22:BE22"/>
    <mergeCell ref="BF22:BW22"/>
    <mergeCell ref="BX22:CP22"/>
    <mergeCell ref="CQ22:DH22"/>
    <mergeCell ref="BF20:BW20"/>
    <mergeCell ref="BX20:CP20"/>
    <mergeCell ref="CQ20:DH20"/>
    <mergeCell ref="A21:F21"/>
    <mergeCell ref="G21:X21"/>
    <mergeCell ref="Y21:AN21"/>
    <mergeCell ref="AO21:BE21"/>
    <mergeCell ref="BF21:BW21"/>
    <mergeCell ref="BX21:CP21"/>
    <mergeCell ref="CQ21:DH21"/>
    <mergeCell ref="A16:FE16"/>
    <mergeCell ref="A18:F20"/>
    <mergeCell ref="G18:X20"/>
    <mergeCell ref="Y18:AN20"/>
    <mergeCell ref="AO18:DH18"/>
    <mergeCell ref="DI18:DX20"/>
    <mergeCell ref="DY18:EN20"/>
    <mergeCell ref="EO18:FE20"/>
    <mergeCell ref="AO19:BE20"/>
    <mergeCell ref="BF19:DH19"/>
    <mergeCell ref="DA2:FE5"/>
    <mergeCell ref="A8:FE8"/>
    <mergeCell ref="A10:FE10"/>
    <mergeCell ref="X12:FE12"/>
    <mergeCell ref="A14:AO14"/>
    <mergeCell ref="AP14:FE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E23"/>
  <sheetViews>
    <sheetView zoomScalePageLayoutView="0" workbookViewId="0" topLeftCell="A1">
      <selection activeCell="GC22" sqref="GC22"/>
    </sheetView>
  </sheetViews>
  <sheetFormatPr defaultColWidth="0.875" defaultRowHeight="12.75"/>
  <cols>
    <col min="1" max="22" width="0.875" style="1" customWidth="1"/>
    <col min="23" max="23" width="1.625" style="1" customWidth="1"/>
    <col min="24" max="16384" width="0.875" style="1" customWidth="1"/>
  </cols>
  <sheetData>
    <row r="1" spans="105:161" s="9" customFormat="1" ht="12"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</row>
    <row r="2" spans="105:161" s="9" customFormat="1" ht="16.5" customHeight="1">
      <c r="DA2" s="42" t="s">
        <v>96</v>
      </c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</row>
    <row r="3" spans="105:161" ht="3" customHeight="1"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</row>
    <row r="4" spans="105:161" s="10" customFormat="1" ht="11.25" customHeight="1"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</row>
    <row r="5" spans="105:161" ht="12.75"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</row>
    <row r="6" s="2" customFormat="1" ht="15">
      <c r="FE6" s="8"/>
    </row>
    <row r="8" spans="1:161" s="7" customFormat="1" ht="15.75">
      <c r="A8" s="74" t="s">
        <v>95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</row>
    <row r="10" spans="1:161" s="2" customFormat="1" ht="15">
      <c r="A10" s="75" t="s">
        <v>17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</row>
    <row r="11" ht="6" customHeight="1"/>
    <row r="12" spans="1:161" s="6" customFormat="1" ht="14.25">
      <c r="A12" s="6" t="s">
        <v>16</v>
      </c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</row>
    <row r="13" spans="24:161" s="6" customFormat="1" ht="6" customHeight="1"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1" s="6" customFormat="1" ht="27" customHeight="1">
      <c r="A14" s="98" t="s">
        <v>15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9" t="s">
        <v>144</v>
      </c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</row>
    <row r="15" ht="9.75" customHeight="1"/>
    <row r="16" spans="1:161" s="2" customFormat="1" ht="15">
      <c r="A16" s="75" t="s">
        <v>14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</row>
    <row r="17" ht="10.5" customHeight="1"/>
    <row r="18" spans="1:161" s="3" customFormat="1" ht="13.5" customHeight="1">
      <c r="A18" s="65" t="s">
        <v>0</v>
      </c>
      <c r="B18" s="66"/>
      <c r="C18" s="66"/>
      <c r="D18" s="66"/>
      <c r="E18" s="66"/>
      <c r="F18" s="67"/>
      <c r="G18" s="65" t="s">
        <v>11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7"/>
      <c r="Y18" s="65" t="s">
        <v>4</v>
      </c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7"/>
      <c r="AO18" s="71" t="s">
        <v>1</v>
      </c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3"/>
      <c r="DI18" s="65" t="s">
        <v>8</v>
      </c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7"/>
      <c r="DY18" s="65" t="s">
        <v>9</v>
      </c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7"/>
      <c r="EO18" s="65" t="s">
        <v>10</v>
      </c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7"/>
    </row>
    <row r="19" spans="1:161" s="3" customFormat="1" ht="13.5" customHeight="1">
      <c r="A19" s="80"/>
      <c r="B19" s="81"/>
      <c r="C19" s="81"/>
      <c r="D19" s="81"/>
      <c r="E19" s="81"/>
      <c r="F19" s="82"/>
      <c r="G19" s="80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2"/>
      <c r="Y19" s="80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2"/>
      <c r="AO19" s="65" t="s">
        <v>3</v>
      </c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7"/>
      <c r="BF19" s="71" t="s">
        <v>2</v>
      </c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3"/>
      <c r="DI19" s="80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2"/>
      <c r="DY19" s="80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2"/>
      <c r="EO19" s="80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2"/>
    </row>
    <row r="20" spans="1:161" s="3" customFormat="1" ht="39.75" customHeight="1">
      <c r="A20" s="68"/>
      <c r="B20" s="69"/>
      <c r="C20" s="69"/>
      <c r="D20" s="69"/>
      <c r="E20" s="69"/>
      <c r="F20" s="70"/>
      <c r="G20" s="68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70"/>
      <c r="Y20" s="68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70"/>
      <c r="AO20" s="68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70"/>
      <c r="BF20" s="84" t="s">
        <v>5</v>
      </c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 t="s">
        <v>6</v>
      </c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 t="s">
        <v>7</v>
      </c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68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70"/>
      <c r="DY20" s="68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70"/>
      <c r="EO20" s="68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70"/>
    </row>
    <row r="21" spans="1:161" s="4" customFormat="1" ht="12.75">
      <c r="A21" s="79">
        <v>1</v>
      </c>
      <c r="B21" s="79"/>
      <c r="C21" s="79"/>
      <c r="D21" s="79"/>
      <c r="E21" s="79"/>
      <c r="F21" s="79"/>
      <c r="G21" s="79">
        <v>2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>
        <v>3</v>
      </c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>
        <v>4</v>
      </c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>
        <v>5</v>
      </c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>
        <v>6</v>
      </c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>
        <v>7</v>
      </c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>
        <v>8</v>
      </c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>
        <v>9</v>
      </c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>
        <v>10</v>
      </c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</row>
    <row r="22" spans="1:161" s="5" customFormat="1" ht="45" customHeight="1">
      <c r="A22" s="86"/>
      <c r="B22" s="86"/>
      <c r="C22" s="86"/>
      <c r="D22" s="86"/>
      <c r="E22" s="86"/>
      <c r="F22" s="86"/>
      <c r="G22" s="95" t="s">
        <v>108</v>
      </c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7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</row>
    <row r="23" spans="1:161" s="17" customFormat="1" ht="18" customHeight="1">
      <c r="A23" s="91" t="s">
        <v>12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3"/>
      <c r="Y23" s="85" t="s">
        <v>13</v>
      </c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94">
        <f>SUM(AO22:BE22)</f>
        <v>0</v>
      </c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 t="s">
        <v>13</v>
      </c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 t="s">
        <v>13</v>
      </c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 t="s">
        <v>13</v>
      </c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 t="s">
        <v>13</v>
      </c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 t="s">
        <v>13</v>
      </c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3">
        <f>SUM(EO22:FE22)</f>
        <v>0</v>
      </c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</row>
  </sheetData>
  <sheetProtection/>
  <mergeCells count="47">
    <mergeCell ref="BF19:DH19"/>
    <mergeCell ref="DA2:FE5"/>
    <mergeCell ref="A8:FE8"/>
    <mergeCell ref="A10:FE10"/>
    <mergeCell ref="X12:FE12"/>
    <mergeCell ref="A14:AO14"/>
    <mergeCell ref="AP14:FE14"/>
    <mergeCell ref="CQ21:DH21"/>
    <mergeCell ref="A16:FE16"/>
    <mergeCell ref="A18:F20"/>
    <mergeCell ref="G18:X20"/>
    <mergeCell ref="Y18:AN20"/>
    <mergeCell ref="AO18:DH18"/>
    <mergeCell ref="DI18:DX20"/>
    <mergeCell ref="DY18:EN20"/>
    <mergeCell ref="EO18:FE20"/>
    <mergeCell ref="AO19:BE20"/>
    <mergeCell ref="DI22:DX22"/>
    <mergeCell ref="BF20:BW20"/>
    <mergeCell ref="BX20:CP20"/>
    <mergeCell ref="CQ20:DH20"/>
    <mergeCell ref="A21:F21"/>
    <mergeCell ref="G21:X21"/>
    <mergeCell ref="Y21:AN21"/>
    <mergeCell ref="AO21:BE21"/>
    <mergeCell ref="BF21:BW21"/>
    <mergeCell ref="BX21:CP21"/>
    <mergeCell ref="DY23:EN23"/>
    <mergeCell ref="DI21:DX21"/>
    <mergeCell ref="DY21:EN21"/>
    <mergeCell ref="EO21:FE21"/>
    <mergeCell ref="A22:F22"/>
    <mergeCell ref="G22:AN22"/>
    <mergeCell ref="AO22:BE22"/>
    <mergeCell ref="BF22:BW22"/>
    <mergeCell ref="BX22:CP22"/>
    <mergeCell ref="CQ22:DH22"/>
    <mergeCell ref="EO23:FE23"/>
    <mergeCell ref="DY22:EN22"/>
    <mergeCell ref="EO22:FE22"/>
    <mergeCell ref="A23:X23"/>
    <mergeCell ref="Y23:AN23"/>
    <mergeCell ref="AO23:BE23"/>
    <mergeCell ref="BF23:BW23"/>
    <mergeCell ref="BX23:CP23"/>
    <mergeCell ref="CQ23:DH23"/>
    <mergeCell ref="DI23:DX2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E25"/>
  <sheetViews>
    <sheetView zoomScalePageLayoutView="0" workbookViewId="0" topLeftCell="A10">
      <selection activeCell="BT27" sqref="BT27"/>
    </sheetView>
  </sheetViews>
  <sheetFormatPr defaultColWidth="0.875" defaultRowHeight="12.75"/>
  <cols>
    <col min="1" max="22" width="0.875" style="1" customWidth="1"/>
    <col min="23" max="23" width="1.625" style="1" customWidth="1"/>
    <col min="24" max="40" width="0.875" style="1" customWidth="1"/>
    <col min="41" max="41" width="3.375" style="1" customWidth="1"/>
    <col min="42" max="16384" width="0.875" style="1" customWidth="1"/>
  </cols>
  <sheetData>
    <row r="1" spans="105:161" s="9" customFormat="1" ht="12"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</row>
    <row r="2" spans="105:161" s="9" customFormat="1" ht="16.5" customHeight="1">
      <c r="DA2" s="42" t="s">
        <v>96</v>
      </c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</row>
    <row r="3" spans="105:161" ht="3" customHeight="1"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</row>
    <row r="4" spans="105:161" s="10" customFormat="1" ht="11.25" customHeight="1"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</row>
    <row r="5" spans="105:161" ht="12.75"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</row>
    <row r="6" s="2" customFormat="1" ht="15">
      <c r="FE6" s="8"/>
    </row>
    <row r="8" spans="1:161" s="7" customFormat="1" ht="15.75">
      <c r="A8" s="74" t="s">
        <v>95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</row>
    <row r="10" spans="1:161" s="2" customFormat="1" ht="15">
      <c r="A10" s="75" t="s">
        <v>17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</row>
    <row r="11" ht="6" customHeight="1"/>
    <row r="12" spans="1:161" s="6" customFormat="1" ht="14.25">
      <c r="A12" s="6" t="s">
        <v>16</v>
      </c>
      <c r="X12" s="76" t="s">
        <v>191</v>
      </c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</row>
    <row r="13" spans="24:161" s="6" customFormat="1" ht="6" customHeight="1"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1" s="6" customFormat="1" ht="29.25" customHeight="1">
      <c r="A14" s="77" t="s">
        <v>15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99" t="s">
        <v>144</v>
      </c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</row>
    <row r="15" ht="9.75" customHeight="1"/>
    <row r="16" spans="1:161" s="2" customFormat="1" ht="15">
      <c r="A16" s="75" t="s">
        <v>14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</row>
    <row r="17" ht="10.5" customHeight="1"/>
    <row r="18" spans="1:161" s="3" customFormat="1" ht="13.5" customHeight="1">
      <c r="A18" s="65" t="s">
        <v>0</v>
      </c>
      <c r="B18" s="66"/>
      <c r="C18" s="66"/>
      <c r="D18" s="66"/>
      <c r="E18" s="66"/>
      <c r="F18" s="67"/>
      <c r="G18" s="65" t="s">
        <v>11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7"/>
      <c r="Y18" s="65" t="s">
        <v>4</v>
      </c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7"/>
      <c r="AO18" s="71" t="s">
        <v>1</v>
      </c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3"/>
      <c r="DI18" s="65" t="s">
        <v>8</v>
      </c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7"/>
      <c r="DY18" s="65" t="s">
        <v>9</v>
      </c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7"/>
      <c r="EO18" s="65" t="s">
        <v>10</v>
      </c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7"/>
    </row>
    <row r="19" spans="1:161" s="3" customFormat="1" ht="13.5" customHeight="1">
      <c r="A19" s="80"/>
      <c r="B19" s="81"/>
      <c r="C19" s="81"/>
      <c r="D19" s="81"/>
      <c r="E19" s="81"/>
      <c r="F19" s="82"/>
      <c r="G19" s="80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2"/>
      <c r="Y19" s="80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2"/>
      <c r="AO19" s="65" t="s">
        <v>3</v>
      </c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7"/>
      <c r="BF19" s="71" t="s">
        <v>2</v>
      </c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3"/>
      <c r="DI19" s="80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2"/>
      <c r="DY19" s="80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2"/>
      <c r="EO19" s="80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2"/>
    </row>
    <row r="20" spans="1:161" s="3" customFormat="1" ht="39.75" customHeight="1">
      <c r="A20" s="68"/>
      <c r="B20" s="69"/>
      <c r="C20" s="69"/>
      <c r="D20" s="69"/>
      <c r="E20" s="69"/>
      <c r="F20" s="70"/>
      <c r="G20" s="68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70"/>
      <c r="Y20" s="68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70"/>
      <c r="AO20" s="68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70"/>
      <c r="BF20" s="84" t="s">
        <v>5</v>
      </c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 t="s">
        <v>6</v>
      </c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 t="s">
        <v>7</v>
      </c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68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70"/>
      <c r="DY20" s="68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70"/>
      <c r="EO20" s="68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70"/>
    </row>
    <row r="21" spans="1:161" s="4" customFormat="1" ht="12.75">
      <c r="A21" s="79">
        <v>1</v>
      </c>
      <c r="B21" s="79"/>
      <c r="C21" s="79"/>
      <c r="D21" s="79"/>
      <c r="E21" s="79"/>
      <c r="F21" s="79"/>
      <c r="G21" s="79">
        <v>2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>
        <v>3</v>
      </c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>
        <v>4</v>
      </c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>
        <v>5</v>
      </c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>
        <v>6</v>
      </c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>
        <v>7</v>
      </c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>
        <v>8</v>
      </c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>
        <v>9</v>
      </c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>
        <v>10</v>
      </c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</row>
    <row r="22" spans="1:161" s="5" customFormat="1" ht="28.5" customHeight="1">
      <c r="A22" s="109" t="s">
        <v>31</v>
      </c>
      <c r="B22" s="110"/>
      <c r="C22" s="110"/>
      <c r="D22" s="110"/>
      <c r="E22" s="110"/>
      <c r="F22" s="111"/>
      <c r="G22" s="71" t="s">
        <v>192</v>
      </c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3"/>
      <c r="AO22" s="100">
        <f>BF22+BX22+CQ22</f>
        <v>0</v>
      </c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2"/>
      <c r="BF22" s="100">
        <v>0</v>
      </c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2"/>
      <c r="BX22" s="100">
        <v>0</v>
      </c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2"/>
      <c r="CQ22" s="100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2"/>
      <c r="DI22" s="103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5"/>
      <c r="DY22" s="116">
        <v>1</v>
      </c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8"/>
      <c r="EO22" s="83">
        <v>50000</v>
      </c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</row>
    <row r="23" spans="1:161" s="17" customFormat="1" ht="18" customHeight="1">
      <c r="A23" s="91" t="s">
        <v>12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3"/>
      <c r="Y23" s="106" t="s">
        <v>13</v>
      </c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8"/>
      <c r="AO23" s="112">
        <f>AO22</f>
        <v>0</v>
      </c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4"/>
      <c r="BF23" s="106" t="s">
        <v>13</v>
      </c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8"/>
      <c r="BX23" s="106" t="s">
        <v>13</v>
      </c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8"/>
      <c r="CQ23" s="106" t="s">
        <v>13</v>
      </c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8"/>
      <c r="DI23" s="106" t="s">
        <v>13</v>
      </c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8"/>
      <c r="DY23" s="106" t="s">
        <v>13</v>
      </c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8"/>
      <c r="EO23" s="112">
        <f>SUM(EO22:EO22)</f>
        <v>50000</v>
      </c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4"/>
    </row>
    <row r="25" spans="98:111" ht="12.75"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</row>
  </sheetData>
  <sheetProtection/>
  <mergeCells count="48">
    <mergeCell ref="EO23:FE23"/>
    <mergeCell ref="CT25:DG25"/>
    <mergeCell ref="DY22:EN22"/>
    <mergeCell ref="EO22:FE22"/>
    <mergeCell ref="A23:X23"/>
    <mergeCell ref="Y23:AN23"/>
    <mergeCell ref="AO23:BE23"/>
    <mergeCell ref="BF23:BW23"/>
    <mergeCell ref="BX23:CP23"/>
    <mergeCell ref="CQ23:DH23"/>
    <mergeCell ref="DI23:DX23"/>
    <mergeCell ref="DY23:EN23"/>
    <mergeCell ref="DI21:DX21"/>
    <mergeCell ref="DY21:EN21"/>
    <mergeCell ref="EO21:FE21"/>
    <mergeCell ref="A22:F22"/>
    <mergeCell ref="G22:AN22"/>
    <mergeCell ref="AO22:BE22"/>
    <mergeCell ref="BF22:BW22"/>
    <mergeCell ref="BX22:CP22"/>
    <mergeCell ref="CQ22:DH22"/>
    <mergeCell ref="DI22:DX22"/>
    <mergeCell ref="BF20:BW20"/>
    <mergeCell ref="BX20:CP20"/>
    <mergeCell ref="CQ20:DH20"/>
    <mergeCell ref="A21:F21"/>
    <mergeCell ref="G21:X21"/>
    <mergeCell ref="Y21:AN21"/>
    <mergeCell ref="AO21:BE21"/>
    <mergeCell ref="BF21:BW21"/>
    <mergeCell ref="BX21:CP21"/>
    <mergeCell ref="CQ21:DH21"/>
    <mergeCell ref="A16:FE16"/>
    <mergeCell ref="A18:F20"/>
    <mergeCell ref="G18:X20"/>
    <mergeCell ref="Y18:AN20"/>
    <mergeCell ref="AO18:DH18"/>
    <mergeCell ref="DI18:DX20"/>
    <mergeCell ref="DY18:EN20"/>
    <mergeCell ref="EO18:FE20"/>
    <mergeCell ref="AO19:BE20"/>
    <mergeCell ref="BF19:DH19"/>
    <mergeCell ref="DA2:FE5"/>
    <mergeCell ref="A8:FE8"/>
    <mergeCell ref="A10:FE10"/>
    <mergeCell ref="X12:FE12"/>
    <mergeCell ref="A14:AO14"/>
    <mergeCell ref="AP14:FE14"/>
  </mergeCells>
  <printOptions/>
  <pageMargins left="0.25" right="0.25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DA165"/>
  <sheetViews>
    <sheetView zoomScaleSheetLayoutView="100" workbookViewId="0" topLeftCell="A154">
      <selection activeCell="H11" sqref="H11:BC11"/>
    </sheetView>
  </sheetViews>
  <sheetFormatPr defaultColWidth="0.875" defaultRowHeight="12" customHeight="1"/>
  <cols>
    <col min="1" max="1" width="4.625" style="2" customWidth="1"/>
    <col min="2" max="16384" width="0.875" style="2" customWidth="1"/>
  </cols>
  <sheetData>
    <row r="1" ht="3" customHeight="1"/>
    <row r="2" spans="1:105" s="6" customFormat="1" ht="14.25">
      <c r="A2" s="75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</row>
    <row r="3" ht="10.5" customHeight="1"/>
    <row r="4" spans="1:105" s="3" customFormat="1" ht="45" customHeight="1">
      <c r="A4" s="65" t="s">
        <v>0</v>
      </c>
      <c r="B4" s="66"/>
      <c r="C4" s="66"/>
      <c r="D4" s="66"/>
      <c r="E4" s="66"/>
      <c r="F4" s="67"/>
      <c r="G4" s="65" t="s">
        <v>24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7"/>
      <c r="AE4" s="65" t="s">
        <v>20</v>
      </c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7"/>
      <c r="BD4" s="65" t="s">
        <v>92</v>
      </c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7"/>
      <c r="BT4" s="65" t="s">
        <v>21</v>
      </c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7"/>
      <c r="CJ4" s="65" t="s">
        <v>22</v>
      </c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7"/>
    </row>
    <row r="5" spans="1:105" s="4" customFormat="1" ht="12.75">
      <c r="A5" s="79">
        <v>1</v>
      </c>
      <c r="B5" s="79"/>
      <c r="C5" s="79"/>
      <c r="D5" s="79"/>
      <c r="E5" s="79"/>
      <c r="F5" s="79"/>
      <c r="G5" s="79">
        <v>2</v>
      </c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>
        <v>3</v>
      </c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>
        <v>4</v>
      </c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>
        <v>5</v>
      </c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>
        <v>6</v>
      </c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</row>
    <row r="6" spans="1:105" s="5" customFormat="1" ht="15" customHeight="1">
      <c r="A6" s="86"/>
      <c r="B6" s="86"/>
      <c r="C6" s="86"/>
      <c r="D6" s="86"/>
      <c r="E6" s="86"/>
      <c r="F6" s="86"/>
      <c r="G6" s="128" t="s">
        <v>12</v>
      </c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9"/>
      <c r="AE6" s="88" t="s">
        <v>13</v>
      </c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 t="s">
        <v>13</v>
      </c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 t="s">
        <v>13</v>
      </c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127">
        <v>0</v>
      </c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</row>
    <row r="8" spans="1:105" s="30" customFormat="1" ht="15" customHeight="1">
      <c r="A8" s="75" t="s">
        <v>143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</row>
    <row r="9" spans="1:105" s="3" customFormat="1" ht="45" customHeight="1">
      <c r="A9" s="65" t="s">
        <v>0</v>
      </c>
      <c r="B9" s="66"/>
      <c r="C9" s="66"/>
      <c r="D9" s="66"/>
      <c r="E9" s="66"/>
      <c r="F9" s="66"/>
      <c r="G9" s="67"/>
      <c r="H9" s="65" t="s">
        <v>55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7"/>
      <c r="BD9" s="65" t="s">
        <v>56</v>
      </c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7"/>
      <c r="BT9" s="65" t="s">
        <v>57</v>
      </c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7"/>
      <c r="CJ9" s="65" t="s">
        <v>54</v>
      </c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7"/>
    </row>
    <row r="10" spans="1:105" s="4" customFormat="1" ht="12.75">
      <c r="A10" s="79">
        <v>1</v>
      </c>
      <c r="B10" s="79"/>
      <c r="C10" s="79"/>
      <c r="D10" s="79"/>
      <c r="E10" s="79"/>
      <c r="F10" s="79"/>
      <c r="G10" s="79"/>
      <c r="H10" s="79">
        <v>2</v>
      </c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>
        <v>3</v>
      </c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>
        <v>4</v>
      </c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>
        <v>5</v>
      </c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</row>
    <row r="11" spans="1:105" s="5" customFormat="1" ht="15" customHeight="1">
      <c r="A11" s="86" t="s">
        <v>31</v>
      </c>
      <c r="B11" s="86"/>
      <c r="C11" s="86"/>
      <c r="D11" s="86"/>
      <c r="E11" s="86"/>
      <c r="F11" s="86"/>
      <c r="G11" s="86"/>
      <c r="H11" s="157" t="s">
        <v>188</v>
      </c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40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3">
        <v>533311.2</v>
      </c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</row>
    <row r="12" spans="1:105" s="5" customFormat="1" ht="15" customHeight="1">
      <c r="A12" s="86"/>
      <c r="B12" s="86"/>
      <c r="C12" s="86"/>
      <c r="D12" s="86"/>
      <c r="E12" s="86"/>
      <c r="F12" s="86"/>
      <c r="G12" s="86"/>
      <c r="H12" s="128" t="s">
        <v>12</v>
      </c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9"/>
      <c r="BD12" s="88" t="s">
        <v>13</v>
      </c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 t="s">
        <v>13</v>
      </c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167">
        <f>CJ11</f>
        <v>533311.2</v>
      </c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</row>
    <row r="13" spans="1:105" s="6" customFormat="1" ht="14.25">
      <c r="A13" s="75" t="s">
        <v>23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</row>
    <row r="14" ht="10.5" customHeight="1"/>
    <row r="15" spans="1:105" s="3" customFormat="1" ht="55.5" customHeight="1">
      <c r="A15" s="65" t="s">
        <v>0</v>
      </c>
      <c r="B15" s="66"/>
      <c r="C15" s="66"/>
      <c r="D15" s="66"/>
      <c r="E15" s="66"/>
      <c r="F15" s="67"/>
      <c r="G15" s="65" t="s">
        <v>24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7"/>
      <c r="AE15" s="65" t="s">
        <v>25</v>
      </c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7"/>
      <c r="AZ15" s="65" t="s">
        <v>26</v>
      </c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7"/>
      <c r="BR15" s="65" t="s">
        <v>27</v>
      </c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7"/>
      <c r="CJ15" s="65" t="s">
        <v>22</v>
      </c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7"/>
    </row>
    <row r="16" spans="1:105" s="4" customFormat="1" ht="12.75">
      <c r="A16" s="79">
        <v>1</v>
      </c>
      <c r="B16" s="79"/>
      <c r="C16" s="79"/>
      <c r="D16" s="79"/>
      <c r="E16" s="79"/>
      <c r="F16" s="79"/>
      <c r="G16" s="79">
        <v>2</v>
      </c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>
        <v>3</v>
      </c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>
        <v>4</v>
      </c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>
        <v>5</v>
      </c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>
        <v>6</v>
      </c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</row>
    <row r="17" spans="1:105" s="5" customFormat="1" ht="21" customHeight="1">
      <c r="A17" s="86"/>
      <c r="B17" s="86"/>
      <c r="C17" s="86"/>
      <c r="D17" s="86"/>
      <c r="E17" s="86"/>
      <c r="F17" s="86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>
        <f>AE17*AZ17*BR17</f>
        <v>0</v>
      </c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</row>
    <row r="18" spans="1:105" s="17" customFormat="1" ht="15" customHeight="1">
      <c r="A18" s="138"/>
      <c r="B18" s="138"/>
      <c r="C18" s="138"/>
      <c r="D18" s="138"/>
      <c r="E18" s="138"/>
      <c r="F18" s="138"/>
      <c r="G18" s="92" t="s">
        <v>12</v>
      </c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3"/>
      <c r="AE18" s="85" t="s">
        <v>13</v>
      </c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 t="s">
        <v>13</v>
      </c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 t="s">
        <v>13</v>
      </c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>
        <f>CJ17</f>
        <v>0</v>
      </c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</row>
    <row r="20" spans="1:105" s="6" customFormat="1" ht="41.25" customHeight="1">
      <c r="A20" s="131" t="s">
        <v>28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</row>
    <row r="21" ht="10.5" customHeight="1"/>
    <row r="22" spans="1:105" ht="55.5" customHeight="1">
      <c r="A22" s="65" t="s">
        <v>0</v>
      </c>
      <c r="B22" s="66"/>
      <c r="C22" s="66"/>
      <c r="D22" s="66"/>
      <c r="E22" s="66"/>
      <c r="F22" s="67"/>
      <c r="G22" s="65" t="s">
        <v>86</v>
      </c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7"/>
      <c r="BW22" s="65" t="s">
        <v>30</v>
      </c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7"/>
      <c r="CM22" s="65" t="s">
        <v>29</v>
      </c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7"/>
    </row>
    <row r="23" spans="1:105" s="1" customFormat="1" ht="12.75">
      <c r="A23" s="79">
        <v>1</v>
      </c>
      <c r="B23" s="79"/>
      <c r="C23" s="79"/>
      <c r="D23" s="79"/>
      <c r="E23" s="79"/>
      <c r="F23" s="79"/>
      <c r="G23" s="79">
        <v>2</v>
      </c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>
        <v>3</v>
      </c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>
        <v>4</v>
      </c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</row>
    <row r="24" spans="1:105" ht="15" customHeight="1">
      <c r="A24" s="86" t="s">
        <v>31</v>
      </c>
      <c r="B24" s="86"/>
      <c r="C24" s="86"/>
      <c r="D24" s="86"/>
      <c r="E24" s="86"/>
      <c r="F24" s="86"/>
      <c r="G24" s="11"/>
      <c r="H24" s="139" t="s">
        <v>42</v>
      </c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40"/>
      <c r="BW24" s="88" t="s">
        <v>13</v>
      </c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141">
        <f>CM25+CM27+CM28</f>
        <v>2654811.94</v>
      </c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</row>
    <row r="25" spans="1:105" s="1" customFormat="1" ht="12.75">
      <c r="A25" s="144" t="s">
        <v>32</v>
      </c>
      <c r="B25" s="145"/>
      <c r="C25" s="145"/>
      <c r="D25" s="145"/>
      <c r="E25" s="145"/>
      <c r="F25" s="146"/>
      <c r="G25" s="13"/>
      <c r="H25" s="150" t="s">
        <v>2</v>
      </c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1"/>
      <c r="BW25" s="132">
        <v>12067327</v>
      </c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4"/>
      <c r="CM25" s="132">
        <f>BW25*22%</f>
        <v>2654811.94</v>
      </c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4"/>
    </row>
    <row r="26" spans="1:105" s="1" customFormat="1" ht="12.75">
      <c r="A26" s="147"/>
      <c r="B26" s="148"/>
      <c r="C26" s="148"/>
      <c r="D26" s="148"/>
      <c r="E26" s="148"/>
      <c r="F26" s="149"/>
      <c r="G26" s="12"/>
      <c r="H26" s="125" t="s">
        <v>43</v>
      </c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6"/>
      <c r="BW26" s="135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7"/>
      <c r="CM26" s="135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7"/>
    </row>
    <row r="27" spans="1:105" s="1" customFormat="1" ht="13.5" customHeight="1">
      <c r="A27" s="86" t="s">
        <v>33</v>
      </c>
      <c r="B27" s="86"/>
      <c r="C27" s="86"/>
      <c r="D27" s="86"/>
      <c r="E27" s="86"/>
      <c r="F27" s="86"/>
      <c r="G27" s="11"/>
      <c r="H27" s="142" t="s">
        <v>44</v>
      </c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3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</row>
    <row r="28" spans="1:105" s="1" customFormat="1" ht="26.25" customHeight="1">
      <c r="A28" s="86" t="s">
        <v>34</v>
      </c>
      <c r="B28" s="86"/>
      <c r="C28" s="86"/>
      <c r="D28" s="86"/>
      <c r="E28" s="86"/>
      <c r="F28" s="86"/>
      <c r="G28" s="11"/>
      <c r="H28" s="142" t="s">
        <v>45</v>
      </c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3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</row>
    <row r="29" spans="1:105" s="1" customFormat="1" ht="26.25" customHeight="1">
      <c r="A29" s="86" t="s">
        <v>35</v>
      </c>
      <c r="B29" s="86"/>
      <c r="C29" s="86"/>
      <c r="D29" s="86"/>
      <c r="E29" s="86"/>
      <c r="F29" s="86"/>
      <c r="G29" s="11"/>
      <c r="H29" s="139" t="s">
        <v>46</v>
      </c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40"/>
      <c r="BW29" s="141" t="s">
        <v>13</v>
      </c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>
        <f>CM30+CM32+CM33+CM34+CM35</f>
        <v>374087.13699999993</v>
      </c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</row>
    <row r="30" spans="1:105" s="1" customFormat="1" ht="12.75">
      <c r="A30" s="144" t="s">
        <v>36</v>
      </c>
      <c r="B30" s="145"/>
      <c r="C30" s="145"/>
      <c r="D30" s="145"/>
      <c r="E30" s="145"/>
      <c r="F30" s="146"/>
      <c r="G30" s="13"/>
      <c r="H30" s="150" t="s">
        <v>2</v>
      </c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1"/>
      <c r="BW30" s="132">
        <v>12067327</v>
      </c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4"/>
      <c r="CM30" s="132">
        <f>BW30*2.9%</f>
        <v>349952.48299999995</v>
      </c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4"/>
    </row>
    <row r="31" spans="1:105" s="1" customFormat="1" ht="25.5" customHeight="1">
      <c r="A31" s="147"/>
      <c r="B31" s="148"/>
      <c r="C31" s="148"/>
      <c r="D31" s="148"/>
      <c r="E31" s="148"/>
      <c r="F31" s="149"/>
      <c r="G31" s="12"/>
      <c r="H31" s="125" t="s">
        <v>47</v>
      </c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6"/>
      <c r="BW31" s="135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7"/>
      <c r="CM31" s="135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7"/>
    </row>
    <row r="32" spans="1:105" s="1" customFormat="1" ht="26.25" customHeight="1">
      <c r="A32" s="86" t="s">
        <v>37</v>
      </c>
      <c r="B32" s="86"/>
      <c r="C32" s="86"/>
      <c r="D32" s="86"/>
      <c r="E32" s="86"/>
      <c r="F32" s="86"/>
      <c r="G32" s="11"/>
      <c r="H32" s="142" t="s">
        <v>48</v>
      </c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3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</row>
    <row r="33" spans="1:105" s="1" customFormat="1" ht="27" customHeight="1">
      <c r="A33" s="86" t="s">
        <v>38</v>
      </c>
      <c r="B33" s="86"/>
      <c r="C33" s="86"/>
      <c r="D33" s="86"/>
      <c r="E33" s="86"/>
      <c r="F33" s="86"/>
      <c r="G33" s="11"/>
      <c r="H33" s="142" t="s">
        <v>49</v>
      </c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3"/>
      <c r="BW33" s="141">
        <v>12067327</v>
      </c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>
        <f>BW33*0.2%</f>
        <v>24134.654000000002</v>
      </c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</row>
    <row r="34" spans="1:105" s="1" customFormat="1" ht="27" customHeight="1">
      <c r="A34" s="86" t="s">
        <v>39</v>
      </c>
      <c r="B34" s="86"/>
      <c r="C34" s="86"/>
      <c r="D34" s="86"/>
      <c r="E34" s="86"/>
      <c r="F34" s="86"/>
      <c r="G34" s="11"/>
      <c r="H34" s="142" t="s">
        <v>50</v>
      </c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3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</row>
    <row r="35" spans="1:105" s="1" customFormat="1" ht="27" customHeight="1">
      <c r="A35" s="86" t="s">
        <v>40</v>
      </c>
      <c r="B35" s="86"/>
      <c r="C35" s="86"/>
      <c r="D35" s="86"/>
      <c r="E35" s="86"/>
      <c r="F35" s="86"/>
      <c r="G35" s="11"/>
      <c r="H35" s="142" t="s">
        <v>50</v>
      </c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3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</row>
    <row r="36" spans="1:105" s="1" customFormat="1" ht="26.25" customHeight="1">
      <c r="A36" s="86" t="s">
        <v>41</v>
      </c>
      <c r="B36" s="86"/>
      <c r="C36" s="86"/>
      <c r="D36" s="86"/>
      <c r="E36" s="86"/>
      <c r="F36" s="86"/>
      <c r="G36" s="11"/>
      <c r="H36" s="139" t="s">
        <v>51</v>
      </c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40"/>
      <c r="BW36" s="141">
        <v>12067327</v>
      </c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>
        <f>BW36*5.1%</f>
        <v>615433.6769999999</v>
      </c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</row>
    <row r="37" spans="1:105" s="1" customFormat="1" ht="13.5" customHeight="1">
      <c r="A37" s="86"/>
      <c r="B37" s="86"/>
      <c r="C37" s="86"/>
      <c r="D37" s="86"/>
      <c r="E37" s="86"/>
      <c r="F37" s="86"/>
      <c r="G37" s="130" t="s">
        <v>12</v>
      </c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9"/>
      <c r="BW37" s="88" t="s">
        <v>13</v>
      </c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141">
        <f>CM24+CM29+CM36+5667.25+373</f>
        <v>3650373.0039999997</v>
      </c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</row>
    <row r="38" ht="3" customHeight="1"/>
    <row r="39" spans="1:105" s="9" customFormat="1" ht="48" customHeight="1">
      <c r="A39" s="152" t="s">
        <v>94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</row>
    <row r="41" spans="1:105" s="6" customFormat="1" ht="14.25">
      <c r="A41" s="75" t="s">
        <v>52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</row>
    <row r="42" ht="6" customHeight="1"/>
    <row r="43" spans="1:105" s="6" customFormat="1" ht="14.25">
      <c r="A43" s="6" t="s">
        <v>16</v>
      </c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</row>
    <row r="44" spans="24:105" s="6" customFormat="1" ht="6" customHeight="1"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</row>
    <row r="45" spans="1:105" s="6" customFormat="1" ht="14.25">
      <c r="A45" s="77" t="s">
        <v>15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8" t="s">
        <v>97</v>
      </c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</row>
    <row r="46" ht="10.5" customHeight="1"/>
    <row r="47" spans="1:105" s="3" customFormat="1" ht="45" customHeight="1">
      <c r="A47" s="65" t="s">
        <v>0</v>
      </c>
      <c r="B47" s="66"/>
      <c r="C47" s="66"/>
      <c r="D47" s="66"/>
      <c r="E47" s="66"/>
      <c r="F47" s="66"/>
      <c r="G47" s="67"/>
      <c r="H47" s="65" t="s">
        <v>55</v>
      </c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7"/>
      <c r="BD47" s="65" t="s">
        <v>56</v>
      </c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7"/>
      <c r="BT47" s="65" t="s">
        <v>57</v>
      </c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7"/>
      <c r="CJ47" s="65" t="s">
        <v>54</v>
      </c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7"/>
    </row>
    <row r="48" spans="1:105" s="4" customFormat="1" ht="12.75">
      <c r="A48" s="79">
        <v>1</v>
      </c>
      <c r="B48" s="79"/>
      <c r="C48" s="79"/>
      <c r="D48" s="79"/>
      <c r="E48" s="79"/>
      <c r="F48" s="79"/>
      <c r="G48" s="79"/>
      <c r="H48" s="79">
        <v>2</v>
      </c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>
        <v>3</v>
      </c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>
        <v>4</v>
      </c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>
        <v>5</v>
      </c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</row>
    <row r="49" spans="1:105" s="5" customFormat="1" ht="15" customHeight="1">
      <c r="A49" s="86" t="s">
        <v>31</v>
      </c>
      <c r="B49" s="86"/>
      <c r="C49" s="86"/>
      <c r="D49" s="86"/>
      <c r="E49" s="86"/>
      <c r="F49" s="86"/>
      <c r="G49" s="86"/>
      <c r="H49" s="87" t="s">
        <v>187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3">
        <v>20000</v>
      </c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</row>
    <row r="50" spans="1:105" s="5" customFormat="1" ht="15" customHeight="1">
      <c r="A50" s="86"/>
      <c r="B50" s="86"/>
      <c r="C50" s="86"/>
      <c r="D50" s="86"/>
      <c r="E50" s="86"/>
      <c r="F50" s="86"/>
      <c r="G50" s="86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</row>
    <row r="51" spans="1:105" s="5" customFormat="1" ht="15" customHeight="1">
      <c r="A51" s="86"/>
      <c r="B51" s="86"/>
      <c r="C51" s="86"/>
      <c r="D51" s="86"/>
      <c r="E51" s="86"/>
      <c r="F51" s="86"/>
      <c r="G51" s="86"/>
      <c r="H51" s="128" t="s">
        <v>12</v>
      </c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9"/>
      <c r="BD51" s="88" t="s">
        <v>13</v>
      </c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 t="s">
        <v>13</v>
      </c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94">
        <f>CJ49</f>
        <v>20000</v>
      </c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</row>
    <row r="52" s="1" customFormat="1" ht="12" customHeight="1"/>
    <row r="53" spans="1:105" s="6" customFormat="1" ht="14.25">
      <c r="A53" s="75" t="s">
        <v>58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</row>
    <row r="54" ht="6" customHeight="1"/>
    <row r="55" spans="1:105" s="6" customFormat="1" ht="14.25">
      <c r="A55" s="6" t="s">
        <v>16</v>
      </c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</row>
    <row r="56" spans="24:105" s="6" customFormat="1" ht="6" customHeight="1"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</row>
    <row r="57" spans="1:105" s="6" customFormat="1" ht="14.25">
      <c r="A57" s="77" t="s">
        <v>15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8" t="s">
        <v>97</v>
      </c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</row>
    <row r="58" ht="10.5" customHeight="1"/>
    <row r="59" spans="1:105" s="3" customFormat="1" ht="55.5" customHeight="1">
      <c r="A59" s="65" t="s">
        <v>0</v>
      </c>
      <c r="B59" s="66"/>
      <c r="C59" s="66"/>
      <c r="D59" s="66"/>
      <c r="E59" s="66"/>
      <c r="F59" s="66"/>
      <c r="G59" s="67"/>
      <c r="H59" s="65" t="s">
        <v>19</v>
      </c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7"/>
      <c r="BD59" s="65" t="s">
        <v>59</v>
      </c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7"/>
      <c r="BT59" s="65" t="s">
        <v>60</v>
      </c>
      <c r="BU59" s="66"/>
      <c r="BV59" s="66"/>
      <c r="BW59" s="66"/>
      <c r="BX59" s="66"/>
      <c r="BY59" s="66"/>
      <c r="BZ59" s="66"/>
      <c r="CA59" s="66"/>
      <c r="CB59" s="66"/>
      <c r="CC59" s="66"/>
      <c r="CD59" s="67"/>
      <c r="CE59" s="65" t="s">
        <v>93</v>
      </c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7"/>
    </row>
    <row r="60" spans="1:105" s="4" customFormat="1" ht="12.75">
      <c r="A60" s="79">
        <v>1</v>
      </c>
      <c r="B60" s="79"/>
      <c r="C60" s="79"/>
      <c r="D60" s="79"/>
      <c r="E60" s="79"/>
      <c r="F60" s="79"/>
      <c r="G60" s="79"/>
      <c r="H60" s="79">
        <v>2</v>
      </c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>
        <v>3</v>
      </c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>
        <v>4</v>
      </c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>
        <v>5</v>
      </c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</row>
    <row r="61" spans="1:105" s="5" customFormat="1" ht="15" customHeight="1">
      <c r="A61" s="154" t="s">
        <v>31</v>
      </c>
      <c r="B61" s="154"/>
      <c r="C61" s="154"/>
      <c r="D61" s="154"/>
      <c r="E61" s="154"/>
      <c r="F61" s="154"/>
      <c r="G61" s="154"/>
      <c r="H61" s="155" t="s">
        <v>109</v>
      </c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22">
        <v>53469517.1</v>
      </c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56">
        <v>1.5</v>
      </c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22">
        <v>802100</v>
      </c>
      <c r="CF61" s="122"/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</row>
    <row r="62" spans="1:105" s="5" customFormat="1" ht="15" customHeight="1">
      <c r="A62" s="86"/>
      <c r="B62" s="86"/>
      <c r="C62" s="86"/>
      <c r="D62" s="86"/>
      <c r="E62" s="86"/>
      <c r="F62" s="86"/>
      <c r="G62" s="86"/>
      <c r="H62" s="128" t="s">
        <v>12</v>
      </c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9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 t="s">
        <v>13</v>
      </c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94">
        <f>CE61</f>
        <v>802100</v>
      </c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</row>
    <row r="64" spans="1:105" s="6" customFormat="1" ht="14.25">
      <c r="A64" s="75" t="s">
        <v>61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</row>
    <row r="65" ht="6" customHeight="1"/>
    <row r="66" spans="1:105" s="6" customFormat="1" ht="14.25">
      <c r="A66" s="6" t="s">
        <v>16</v>
      </c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</row>
    <row r="67" spans="24:105" s="6" customFormat="1" ht="6" customHeight="1"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</row>
    <row r="68" spans="1:105" s="6" customFormat="1" ht="14.25">
      <c r="A68" s="77" t="s">
        <v>15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</row>
    <row r="69" ht="10.5" customHeight="1"/>
    <row r="70" spans="1:105" s="3" customFormat="1" ht="45" customHeight="1">
      <c r="A70" s="65" t="s">
        <v>0</v>
      </c>
      <c r="B70" s="66"/>
      <c r="C70" s="66"/>
      <c r="D70" s="66"/>
      <c r="E70" s="66"/>
      <c r="F70" s="66"/>
      <c r="G70" s="67"/>
      <c r="H70" s="65" t="s">
        <v>55</v>
      </c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7"/>
      <c r="BD70" s="65" t="s">
        <v>56</v>
      </c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7"/>
      <c r="BT70" s="65" t="s">
        <v>57</v>
      </c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7"/>
      <c r="CJ70" s="65" t="s">
        <v>54</v>
      </c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7"/>
    </row>
    <row r="71" spans="1:105" s="4" customFormat="1" ht="12.75">
      <c r="A71" s="79">
        <v>1</v>
      </c>
      <c r="B71" s="79"/>
      <c r="C71" s="79"/>
      <c r="D71" s="79"/>
      <c r="E71" s="79"/>
      <c r="F71" s="79"/>
      <c r="G71" s="79"/>
      <c r="H71" s="79">
        <v>2</v>
      </c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>
        <v>3</v>
      </c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>
        <v>4</v>
      </c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>
        <v>5</v>
      </c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</row>
    <row r="72" spans="1:105" s="5" customFormat="1" ht="15" customHeight="1">
      <c r="A72" s="86"/>
      <c r="B72" s="86"/>
      <c r="C72" s="86"/>
      <c r="D72" s="86"/>
      <c r="E72" s="86"/>
      <c r="F72" s="86"/>
      <c r="G72" s="86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</row>
    <row r="73" spans="1:105" s="5" customFormat="1" ht="15" customHeight="1">
      <c r="A73" s="86"/>
      <c r="B73" s="86"/>
      <c r="C73" s="86"/>
      <c r="D73" s="86"/>
      <c r="E73" s="86"/>
      <c r="F73" s="86"/>
      <c r="G73" s="86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</row>
    <row r="74" spans="1:105" s="5" customFormat="1" ht="15" customHeight="1">
      <c r="A74" s="86"/>
      <c r="B74" s="86"/>
      <c r="C74" s="86"/>
      <c r="D74" s="86"/>
      <c r="E74" s="86"/>
      <c r="F74" s="86"/>
      <c r="G74" s="86"/>
      <c r="H74" s="128" t="s">
        <v>12</v>
      </c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9"/>
      <c r="BD74" s="88" t="s">
        <v>13</v>
      </c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 t="s">
        <v>13</v>
      </c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</row>
    <row r="76" spans="1:105" s="6" customFormat="1" ht="27" customHeight="1">
      <c r="A76" s="131" t="s">
        <v>62</v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  <c r="BW76" s="131"/>
      <c r="BX76" s="131"/>
      <c r="BY76" s="131"/>
      <c r="BZ76" s="131"/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1"/>
      <c r="CL76" s="131"/>
      <c r="CM76" s="131"/>
      <c r="CN76" s="131"/>
      <c r="CO76" s="131"/>
      <c r="CP76" s="131"/>
      <c r="CQ76" s="131"/>
      <c r="CR76" s="131"/>
      <c r="CS76" s="131"/>
      <c r="CT76" s="131"/>
      <c r="CU76" s="131"/>
      <c r="CV76" s="131"/>
      <c r="CW76" s="131"/>
      <c r="CX76" s="131"/>
      <c r="CY76" s="131"/>
      <c r="CZ76" s="131"/>
      <c r="DA76" s="131"/>
    </row>
    <row r="77" ht="6" customHeight="1"/>
    <row r="78" spans="1:105" s="6" customFormat="1" ht="14.25">
      <c r="A78" s="6" t="s">
        <v>16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</row>
    <row r="79" spans="24:105" s="6" customFormat="1" ht="6" customHeight="1"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</row>
    <row r="80" spans="1:105" s="6" customFormat="1" ht="14.25">
      <c r="A80" s="77" t="s">
        <v>15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</row>
    <row r="81" ht="10.5" customHeight="1"/>
    <row r="82" spans="1:105" s="3" customFormat="1" ht="45" customHeight="1">
      <c r="A82" s="65" t="s">
        <v>0</v>
      </c>
      <c r="B82" s="66"/>
      <c r="C82" s="66"/>
      <c r="D82" s="66"/>
      <c r="E82" s="66"/>
      <c r="F82" s="66"/>
      <c r="G82" s="67"/>
      <c r="H82" s="65" t="s">
        <v>55</v>
      </c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7"/>
      <c r="BD82" s="65" t="s">
        <v>56</v>
      </c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7"/>
      <c r="BT82" s="65" t="s">
        <v>57</v>
      </c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7"/>
      <c r="CJ82" s="65" t="s">
        <v>54</v>
      </c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7"/>
    </row>
    <row r="83" spans="1:105" s="4" customFormat="1" ht="12.75">
      <c r="A83" s="79">
        <v>1</v>
      </c>
      <c r="B83" s="79"/>
      <c r="C83" s="79"/>
      <c r="D83" s="79"/>
      <c r="E83" s="79"/>
      <c r="F83" s="79"/>
      <c r="G83" s="79"/>
      <c r="H83" s="79">
        <v>2</v>
      </c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>
        <v>3</v>
      </c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>
        <v>4</v>
      </c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>
        <v>5</v>
      </c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</row>
    <row r="84" spans="1:105" s="5" customFormat="1" ht="15" customHeight="1">
      <c r="A84" s="86"/>
      <c r="B84" s="86"/>
      <c r="C84" s="86"/>
      <c r="D84" s="86"/>
      <c r="E84" s="86"/>
      <c r="F84" s="86"/>
      <c r="G84" s="86"/>
      <c r="H84" s="157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40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8"/>
      <c r="BU84" s="88"/>
      <c r="BV84" s="88"/>
      <c r="BW84" s="88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</row>
    <row r="85" spans="1:105" s="5" customFormat="1" ht="15" customHeight="1">
      <c r="A85" s="86"/>
      <c r="B85" s="86"/>
      <c r="C85" s="86"/>
      <c r="D85" s="86"/>
      <c r="E85" s="86"/>
      <c r="F85" s="86"/>
      <c r="G85" s="86"/>
      <c r="H85" s="157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40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8"/>
      <c r="BU85" s="88"/>
      <c r="BV85" s="88"/>
      <c r="BW85" s="88"/>
      <c r="BX85" s="88"/>
      <c r="BY85" s="88"/>
      <c r="BZ85" s="88"/>
      <c r="CA85" s="88"/>
      <c r="CB85" s="88"/>
      <c r="CC85" s="88"/>
      <c r="CD85" s="88"/>
      <c r="CE85" s="88"/>
      <c r="CF85" s="88"/>
      <c r="CG85" s="88"/>
      <c r="CH85" s="88"/>
      <c r="CI85" s="88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</row>
    <row r="86" spans="1:105" s="5" customFormat="1" ht="15" customHeight="1">
      <c r="A86" s="86"/>
      <c r="B86" s="86"/>
      <c r="C86" s="86"/>
      <c r="D86" s="86"/>
      <c r="E86" s="86"/>
      <c r="F86" s="86"/>
      <c r="G86" s="86"/>
      <c r="H86" s="128" t="s">
        <v>12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9"/>
      <c r="BD86" s="88" t="s">
        <v>13</v>
      </c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 t="s">
        <v>13</v>
      </c>
      <c r="BU86" s="88"/>
      <c r="BV86" s="88"/>
      <c r="BW86" s="88"/>
      <c r="BX86" s="88"/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8"/>
      <c r="CJ86" s="94">
        <f>CJ84+CJ85</f>
        <v>0</v>
      </c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</row>
    <row r="88" spans="1:105" s="6" customFormat="1" ht="14.25">
      <c r="A88" s="75" t="s">
        <v>63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</row>
    <row r="89" ht="6" customHeight="1"/>
    <row r="90" spans="1:105" s="6" customFormat="1" ht="14.25">
      <c r="A90" s="6" t="s">
        <v>16</v>
      </c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</row>
    <row r="91" spans="24:105" s="6" customFormat="1" ht="6" customHeight="1"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</row>
    <row r="92" spans="1:105" s="6" customFormat="1" ht="14.25">
      <c r="A92" s="77" t="s">
        <v>15</v>
      </c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8" t="s">
        <v>97</v>
      </c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</row>
    <row r="93" ht="10.5" customHeight="1"/>
    <row r="94" spans="1:105" s="6" customFormat="1" ht="14.25">
      <c r="A94" s="75" t="s">
        <v>64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</row>
    <row r="95" ht="10.5" customHeight="1"/>
    <row r="96" spans="1:105" s="3" customFormat="1" ht="45" customHeight="1">
      <c r="A96" s="71" t="s">
        <v>0</v>
      </c>
      <c r="B96" s="72"/>
      <c r="C96" s="72"/>
      <c r="D96" s="72"/>
      <c r="E96" s="72"/>
      <c r="F96" s="72"/>
      <c r="G96" s="73"/>
      <c r="H96" s="71" t="s">
        <v>19</v>
      </c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3"/>
      <c r="AP96" s="71" t="s">
        <v>66</v>
      </c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3"/>
      <c r="BF96" s="71" t="s">
        <v>67</v>
      </c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3"/>
      <c r="BV96" s="71" t="s">
        <v>68</v>
      </c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3"/>
      <c r="CL96" s="71" t="s">
        <v>22</v>
      </c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3"/>
    </row>
    <row r="97" spans="1:105" s="4" customFormat="1" ht="12.75">
      <c r="A97" s="79">
        <v>1</v>
      </c>
      <c r="B97" s="79"/>
      <c r="C97" s="79"/>
      <c r="D97" s="79"/>
      <c r="E97" s="79"/>
      <c r="F97" s="79"/>
      <c r="G97" s="79"/>
      <c r="H97" s="79">
        <v>2</v>
      </c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>
        <v>3</v>
      </c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>
        <v>4</v>
      </c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>
        <v>5</v>
      </c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>
        <v>6</v>
      </c>
      <c r="CM97" s="79"/>
      <c r="CN97" s="79"/>
      <c r="CO97" s="79"/>
      <c r="CP97" s="79"/>
      <c r="CQ97" s="79"/>
      <c r="CR97" s="79"/>
      <c r="CS97" s="79"/>
      <c r="CT97" s="79"/>
      <c r="CU97" s="79"/>
      <c r="CV97" s="79"/>
      <c r="CW97" s="79"/>
      <c r="CX97" s="79"/>
      <c r="CY97" s="79"/>
      <c r="CZ97" s="79"/>
      <c r="DA97" s="79"/>
    </row>
    <row r="98" spans="1:105" s="5" customFormat="1" ht="27.75" customHeight="1">
      <c r="A98" s="86" t="s">
        <v>31</v>
      </c>
      <c r="B98" s="86"/>
      <c r="C98" s="86"/>
      <c r="D98" s="86"/>
      <c r="E98" s="86"/>
      <c r="F98" s="86"/>
      <c r="G98" s="86"/>
      <c r="H98" s="87" t="s">
        <v>98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8">
        <v>2</v>
      </c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>
        <v>12</v>
      </c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3">
        <v>1232.09</v>
      </c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>
        <f>AP98*BF98*BV98-0.16</f>
        <v>29569.999999999996</v>
      </c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  <c r="DA98" s="83"/>
    </row>
    <row r="99" spans="1:105" s="5" customFormat="1" ht="15" customHeight="1">
      <c r="A99" s="86" t="s">
        <v>35</v>
      </c>
      <c r="B99" s="86"/>
      <c r="C99" s="86"/>
      <c r="D99" s="86"/>
      <c r="E99" s="86"/>
      <c r="F99" s="86"/>
      <c r="G99" s="86"/>
      <c r="H99" s="87" t="s">
        <v>99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8">
        <v>1</v>
      </c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>
        <v>12</v>
      </c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3">
        <v>994.17</v>
      </c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  <c r="CJ99" s="83"/>
      <c r="CK99" s="83"/>
      <c r="CL99" s="83">
        <f>AP99*BF99*BV99-0.04</f>
        <v>11929.999999999998</v>
      </c>
      <c r="CM99" s="83"/>
      <c r="CN99" s="83"/>
      <c r="CO99" s="83"/>
      <c r="CP99" s="83"/>
      <c r="CQ99" s="83"/>
      <c r="CR99" s="83"/>
      <c r="CS99" s="83"/>
      <c r="CT99" s="83"/>
      <c r="CU99" s="83"/>
      <c r="CV99" s="83"/>
      <c r="CW99" s="83"/>
      <c r="CX99" s="83"/>
      <c r="CY99" s="83"/>
      <c r="CZ99" s="83"/>
      <c r="DA99" s="83"/>
    </row>
    <row r="100" spans="1:105" s="17" customFormat="1" ht="15" customHeight="1">
      <c r="A100" s="138"/>
      <c r="B100" s="138"/>
      <c r="C100" s="138"/>
      <c r="D100" s="138"/>
      <c r="E100" s="138"/>
      <c r="F100" s="138"/>
      <c r="G100" s="138"/>
      <c r="H100" s="158" t="s">
        <v>65</v>
      </c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59"/>
      <c r="AK100" s="159"/>
      <c r="AL100" s="159"/>
      <c r="AM100" s="159"/>
      <c r="AN100" s="159"/>
      <c r="AO100" s="160"/>
      <c r="AP100" s="85" t="s">
        <v>13</v>
      </c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 t="s">
        <v>13</v>
      </c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 t="s">
        <v>13</v>
      </c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94">
        <f>CL98+CL99</f>
        <v>41499.99999999999</v>
      </c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</row>
    <row r="101" ht="10.5" customHeight="1"/>
    <row r="102" spans="1:105" s="6" customFormat="1" ht="14.25">
      <c r="A102" s="75" t="s">
        <v>69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</row>
    <row r="103" ht="10.5" customHeight="1"/>
    <row r="104" spans="1:105" s="3" customFormat="1" ht="45" customHeight="1">
      <c r="A104" s="65" t="s">
        <v>0</v>
      </c>
      <c r="B104" s="66"/>
      <c r="C104" s="66"/>
      <c r="D104" s="66"/>
      <c r="E104" s="66"/>
      <c r="F104" s="66"/>
      <c r="G104" s="67"/>
      <c r="H104" s="65" t="s">
        <v>19</v>
      </c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7"/>
      <c r="BD104" s="65" t="s">
        <v>70</v>
      </c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7"/>
      <c r="BT104" s="65" t="s">
        <v>71</v>
      </c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7"/>
      <c r="CJ104" s="65" t="s">
        <v>53</v>
      </c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7"/>
    </row>
    <row r="105" spans="1:105" s="4" customFormat="1" ht="12.75">
      <c r="A105" s="79">
        <v>1</v>
      </c>
      <c r="B105" s="79"/>
      <c r="C105" s="79"/>
      <c r="D105" s="79"/>
      <c r="E105" s="79"/>
      <c r="F105" s="79"/>
      <c r="G105" s="79"/>
      <c r="H105" s="79">
        <v>2</v>
      </c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>
        <v>3</v>
      </c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>
        <v>4</v>
      </c>
      <c r="BU105" s="79"/>
      <c r="BV105" s="79"/>
      <c r="BW105" s="79"/>
      <c r="BX105" s="79"/>
      <c r="BY105" s="79"/>
      <c r="BZ105" s="79"/>
      <c r="CA105" s="79"/>
      <c r="CB105" s="79"/>
      <c r="CC105" s="79"/>
      <c r="CD105" s="79"/>
      <c r="CE105" s="79"/>
      <c r="CF105" s="79"/>
      <c r="CG105" s="79"/>
      <c r="CH105" s="79"/>
      <c r="CI105" s="79"/>
      <c r="CJ105" s="79">
        <v>5</v>
      </c>
      <c r="CK105" s="79"/>
      <c r="CL105" s="79"/>
      <c r="CM105" s="79"/>
      <c r="CN105" s="79"/>
      <c r="CO105" s="79"/>
      <c r="CP105" s="79"/>
      <c r="CQ105" s="79"/>
      <c r="CR105" s="79"/>
      <c r="CS105" s="79"/>
      <c r="CT105" s="79"/>
      <c r="CU105" s="79"/>
      <c r="CV105" s="79"/>
      <c r="CW105" s="79"/>
      <c r="CX105" s="79"/>
      <c r="CY105" s="79"/>
      <c r="CZ105" s="79"/>
      <c r="DA105" s="79"/>
    </row>
    <row r="106" spans="1:105" s="5" customFormat="1" ht="25.5" customHeight="1">
      <c r="A106" s="86" t="s">
        <v>31</v>
      </c>
      <c r="B106" s="86"/>
      <c r="C106" s="86"/>
      <c r="D106" s="86"/>
      <c r="E106" s="86"/>
      <c r="F106" s="86"/>
      <c r="G106" s="86"/>
      <c r="H106" s="87" t="s">
        <v>110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8">
        <v>12</v>
      </c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3">
        <v>18333.33</v>
      </c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  <c r="CI106" s="83"/>
      <c r="CJ106" s="83">
        <f>BD106*BT106+0.04</f>
        <v>220000.00000000003</v>
      </c>
      <c r="CK106" s="83"/>
      <c r="CL106" s="83"/>
      <c r="CM106" s="83"/>
      <c r="CN106" s="83"/>
      <c r="CO106" s="83"/>
      <c r="CP106" s="83"/>
      <c r="CQ106" s="83"/>
      <c r="CR106" s="83"/>
      <c r="CS106" s="83"/>
      <c r="CT106" s="83"/>
      <c r="CU106" s="83"/>
      <c r="CV106" s="83"/>
      <c r="CW106" s="83"/>
      <c r="CX106" s="83"/>
      <c r="CY106" s="83"/>
      <c r="CZ106" s="83"/>
      <c r="DA106" s="83"/>
    </row>
    <row r="107" spans="1:105" s="5" customFormat="1" ht="25.5" customHeight="1">
      <c r="A107" s="86" t="s">
        <v>35</v>
      </c>
      <c r="B107" s="86"/>
      <c r="C107" s="86"/>
      <c r="D107" s="86"/>
      <c r="E107" s="86"/>
      <c r="F107" s="86"/>
      <c r="G107" s="86"/>
      <c r="H107" s="87" t="s">
        <v>118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8">
        <v>40</v>
      </c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3">
        <v>8000</v>
      </c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3"/>
      <c r="CJ107" s="83">
        <v>320000</v>
      </c>
      <c r="CK107" s="83"/>
      <c r="CL107" s="83"/>
      <c r="CM107" s="83"/>
      <c r="CN107" s="83"/>
      <c r="CO107" s="83"/>
      <c r="CP107" s="83"/>
      <c r="CQ107" s="83"/>
      <c r="CR107" s="83"/>
      <c r="CS107" s="83"/>
      <c r="CT107" s="83"/>
      <c r="CU107" s="83"/>
      <c r="CV107" s="83"/>
      <c r="CW107" s="83"/>
      <c r="CX107" s="83"/>
      <c r="CY107" s="83"/>
      <c r="CZ107" s="83"/>
      <c r="DA107" s="83"/>
    </row>
    <row r="108" spans="1:105" s="17" customFormat="1" ht="15" customHeight="1">
      <c r="A108" s="138"/>
      <c r="B108" s="138"/>
      <c r="C108" s="138"/>
      <c r="D108" s="138"/>
      <c r="E108" s="138"/>
      <c r="F108" s="138"/>
      <c r="G108" s="138"/>
      <c r="H108" s="92" t="s">
        <v>12</v>
      </c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3"/>
      <c r="BD108" s="85" t="s">
        <v>13</v>
      </c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 t="s">
        <v>13</v>
      </c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94">
        <f>SUM(CJ106:DA107)</f>
        <v>540000</v>
      </c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</row>
    <row r="109" ht="10.5" customHeight="1"/>
    <row r="110" spans="1:105" s="6" customFormat="1" ht="14.25">
      <c r="A110" s="75" t="s">
        <v>72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</row>
    <row r="111" ht="10.5" customHeight="1"/>
    <row r="112" spans="1:105" s="3" customFormat="1" ht="45" customHeight="1">
      <c r="A112" s="71" t="s">
        <v>0</v>
      </c>
      <c r="B112" s="72"/>
      <c r="C112" s="72"/>
      <c r="D112" s="72"/>
      <c r="E112" s="72"/>
      <c r="F112" s="72"/>
      <c r="G112" s="73"/>
      <c r="H112" s="71" t="s">
        <v>55</v>
      </c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3"/>
      <c r="AP112" s="71" t="s">
        <v>73</v>
      </c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3"/>
      <c r="BF112" s="71" t="s">
        <v>74</v>
      </c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3"/>
      <c r="BV112" s="71" t="s">
        <v>75</v>
      </c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3"/>
      <c r="CL112" s="71" t="s">
        <v>76</v>
      </c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3"/>
    </row>
    <row r="113" spans="1:105" s="4" customFormat="1" ht="12.75">
      <c r="A113" s="79">
        <v>1</v>
      </c>
      <c r="B113" s="79"/>
      <c r="C113" s="79"/>
      <c r="D113" s="79"/>
      <c r="E113" s="79"/>
      <c r="F113" s="79"/>
      <c r="G113" s="79"/>
      <c r="H113" s="79">
        <v>2</v>
      </c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>
        <v>4</v>
      </c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>
        <v>5</v>
      </c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>
        <v>6</v>
      </c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>
        <v>6</v>
      </c>
      <c r="CM113" s="79"/>
      <c r="CN113" s="79"/>
      <c r="CO113" s="79"/>
      <c r="CP113" s="79"/>
      <c r="CQ113" s="79"/>
      <c r="CR113" s="79"/>
      <c r="CS113" s="79"/>
      <c r="CT113" s="79"/>
      <c r="CU113" s="79"/>
      <c r="CV113" s="79"/>
      <c r="CW113" s="79"/>
      <c r="CX113" s="79"/>
      <c r="CY113" s="79"/>
      <c r="CZ113" s="79"/>
      <c r="DA113" s="79"/>
    </row>
    <row r="114" spans="1:105" s="5" customFormat="1" ht="15" customHeight="1">
      <c r="A114" s="86" t="s">
        <v>31</v>
      </c>
      <c r="B114" s="86"/>
      <c r="C114" s="86"/>
      <c r="D114" s="86"/>
      <c r="E114" s="86"/>
      <c r="F114" s="86"/>
      <c r="G114" s="86"/>
      <c r="H114" s="87" t="s">
        <v>100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100"/>
      <c r="BG114" s="101"/>
      <c r="BH114" s="101"/>
      <c r="BI114" s="101"/>
      <c r="BJ114" s="101"/>
      <c r="BK114" s="101"/>
      <c r="BL114" s="101"/>
      <c r="BM114" s="101"/>
      <c r="BN114" s="101"/>
      <c r="BO114" s="101"/>
      <c r="BP114" s="101"/>
      <c r="BQ114" s="101"/>
      <c r="BR114" s="101"/>
      <c r="BS114" s="101"/>
      <c r="BT114" s="101"/>
      <c r="BU114" s="102"/>
      <c r="BV114" s="88"/>
      <c r="BW114" s="88"/>
      <c r="BX114" s="88"/>
      <c r="BY114" s="88"/>
      <c r="BZ114" s="88"/>
      <c r="CA114" s="88"/>
      <c r="CB114" s="88"/>
      <c r="CC114" s="88"/>
      <c r="CD114" s="88"/>
      <c r="CE114" s="88"/>
      <c r="CF114" s="88"/>
      <c r="CG114" s="88"/>
      <c r="CH114" s="88"/>
      <c r="CI114" s="88"/>
      <c r="CJ114" s="88"/>
      <c r="CK114" s="88"/>
      <c r="CL114" s="83">
        <f>989870+192450</f>
        <v>1182320</v>
      </c>
      <c r="CM114" s="83"/>
      <c r="CN114" s="83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3"/>
    </row>
    <row r="115" spans="1:105" s="5" customFormat="1" ht="15" customHeight="1">
      <c r="A115" s="86" t="s">
        <v>35</v>
      </c>
      <c r="B115" s="86"/>
      <c r="C115" s="86"/>
      <c r="D115" s="86"/>
      <c r="E115" s="86"/>
      <c r="F115" s="86"/>
      <c r="G115" s="86"/>
      <c r="H115" s="87" t="s">
        <v>101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100"/>
      <c r="BG115" s="101"/>
      <c r="BH115" s="101"/>
      <c r="BI115" s="101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2"/>
      <c r="BV115" s="88"/>
      <c r="BW115" s="88"/>
      <c r="BX115" s="88"/>
      <c r="BY115" s="88"/>
      <c r="BZ115" s="88"/>
      <c r="CA115" s="88"/>
      <c r="CB115" s="88"/>
      <c r="CC115" s="88"/>
      <c r="CD115" s="88"/>
      <c r="CE115" s="88"/>
      <c r="CF115" s="88"/>
      <c r="CG115" s="88"/>
      <c r="CH115" s="88"/>
      <c r="CI115" s="88"/>
      <c r="CJ115" s="88"/>
      <c r="CK115" s="88"/>
      <c r="CL115" s="83">
        <v>129570</v>
      </c>
      <c r="CM115" s="83"/>
      <c r="CN115" s="83"/>
      <c r="CO115" s="83"/>
      <c r="CP115" s="83"/>
      <c r="CQ115" s="83"/>
      <c r="CR115" s="83"/>
      <c r="CS115" s="83"/>
      <c r="CT115" s="83"/>
      <c r="CU115" s="83"/>
      <c r="CV115" s="83"/>
      <c r="CW115" s="83"/>
      <c r="CX115" s="83"/>
      <c r="CY115" s="83"/>
      <c r="CZ115" s="83"/>
      <c r="DA115" s="83"/>
    </row>
    <row r="116" spans="1:105" s="5" customFormat="1" ht="15" customHeight="1">
      <c r="A116" s="86" t="s">
        <v>41</v>
      </c>
      <c r="B116" s="86"/>
      <c r="C116" s="86"/>
      <c r="D116" s="86"/>
      <c r="E116" s="86"/>
      <c r="F116" s="86"/>
      <c r="G116" s="86"/>
      <c r="H116" s="87" t="s">
        <v>102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100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2"/>
      <c r="BV116" s="88"/>
      <c r="BW116" s="88"/>
      <c r="BX116" s="88"/>
      <c r="BY116" s="88"/>
      <c r="BZ116" s="88"/>
      <c r="CA116" s="88"/>
      <c r="CB116" s="88"/>
      <c r="CC116" s="88"/>
      <c r="CD116" s="88"/>
      <c r="CE116" s="88"/>
      <c r="CF116" s="88"/>
      <c r="CG116" s="88"/>
      <c r="CH116" s="88"/>
      <c r="CI116" s="88"/>
      <c r="CJ116" s="88"/>
      <c r="CK116" s="88"/>
      <c r="CL116" s="83">
        <v>445000</v>
      </c>
      <c r="CM116" s="83"/>
      <c r="CN116" s="83"/>
      <c r="CO116" s="83"/>
      <c r="CP116" s="83"/>
      <c r="CQ116" s="83"/>
      <c r="CR116" s="83"/>
      <c r="CS116" s="83"/>
      <c r="CT116" s="83"/>
      <c r="CU116" s="83"/>
      <c r="CV116" s="83"/>
      <c r="CW116" s="83"/>
      <c r="CX116" s="83"/>
      <c r="CY116" s="83"/>
      <c r="CZ116" s="83"/>
      <c r="DA116" s="83"/>
    </row>
    <row r="117" spans="1:105" s="5" customFormat="1" ht="15" customHeight="1">
      <c r="A117" s="86" t="s">
        <v>103</v>
      </c>
      <c r="B117" s="86"/>
      <c r="C117" s="86"/>
      <c r="D117" s="86"/>
      <c r="E117" s="86"/>
      <c r="F117" s="86"/>
      <c r="G117" s="86"/>
      <c r="H117" s="87" t="s">
        <v>167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100"/>
      <c r="BG117" s="101"/>
      <c r="BH117" s="101"/>
      <c r="BI117" s="101"/>
      <c r="BJ117" s="101"/>
      <c r="BK117" s="101"/>
      <c r="BL117" s="101"/>
      <c r="BM117" s="101"/>
      <c r="BN117" s="101"/>
      <c r="BO117" s="101"/>
      <c r="BP117" s="101"/>
      <c r="BQ117" s="101"/>
      <c r="BR117" s="101"/>
      <c r="BS117" s="101"/>
      <c r="BT117" s="101"/>
      <c r="BU117" s="102"/>
      <c r="BV117" s="88"/>
      <c r="BW117" s="88"/>
      <c r="BX117" s="88"/>
      <c r="BY117" s="88"/>
      <c r="BZ117" s="88"/>
      <c r="CA117" s="88"/>
      <c r="CB117" s="88"/>
      <c r="CC117" s="88"/>
      <c r="CD117" s="88"/>
      <c r="CE117" s="88"/>
      <c r="CF117" s="88"/>
      <c r="CG117" s="88"/>
      <c r="CH117" s="88"/>
      <c r="CI117" s="88"/>
      <c r="CJ117" s="88"/>
      <c r="CK117" s="88"/>
      <c r="CL117" s="83">
        <v>147810</v>
      </c>
      <c r="CM117" s="83"/>
      <c r="CN117" s="83"/>
      <c r="CO117" s="83"/>
      <c r="CP117" s="83"/>
      <c r="CQ117" s="83"/>
      <c r="CR117" s="83"/>
      <c r="CS117" s="83"/>
      <c r="CT117" s="83"/>
      <c r="CU117" s="83"/>
      <c r="CV117" s="83"/>
      <c r="CW117" s="83"/>
      <c r="CX117" s="83"/>
      <c r="CY117" s="83"/>
      <c r="CZ117" s="83"/>
      <c r="DA117" s="83"/>
    </row>
    <row r="118" spans="1:105" s="5" customFormat="1" ht="15" customHeight="1">
      <c r="A118" s="86" t="s">
        <v>119</v>
      </c>
      <c r="B118" s="86"/>
      <c r="C118" s="86"/>
      <c r="D118" s="86"/>
      <c r="E118" s="86"/>
      <c r="F118" s="86"/>
      <c r="G118" s="86"/>
      <c r="H118" s="87" t="s">
        <v>186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100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2"/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88"/>
      <c r="CG118" s="88"/>
      <c r="CH118" s="88"/>
      <c r="CI118" s="88"/>
      <c r="CJ118" s="88"/>
      <c r="CK118" s="88"/>
      <c r="CL118" s="83">
        <v>169.48</v>
      </c>
      <c r="CM118" s="83"/>
      <c r="CN118" s="83"/>
      <c r="CO118" s="83"/>
      <c r="CP118" s="83"/>
      <c r="CQ118" s="83"/>
      <c r="CR118" s="83"/>
      <c r="CS118" s="83"/>
      <c r="CT118" s="83"/>
      <c r="CU118" s="83"/>
      <c r="CV118" s="83"/>
      <c r="CW118" s="83"/>
      <c r="CX118" s="83"/>
      <c r="CY118" s="83"/>
      <c r="CZ118" s="83"/>
      <c r="DA118" s="83"/>
    </row>
    <row r="119" spans="1:105" s="5" customFormat="1" ht="15" customHeight="1">
      <c r="A119" s="86" t="s">
        <v>104</v>
      </c>
      <c r="B119" s="86"/>
      <c r="C119" s="86"/>
      <c r="D119" s="86"/>
      <c r="E119" s="86"/>
      <c r="F119" s="86"/>
      <c r="G119" s="86"/>
      <c r="H119" s="87" t="s">
        <v>190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100"/>
      <c r="BG119" s="101"/>
      <c r="BH119" s="101"/>
      <c r="BI119" s="101"/>
      <c r="BJ119" s="101"/>
      <c r="BK119" s="101"/>
      <c r="BL119" s="101"/>
      <c r="BM119" s="101"/>
      <c r="BN119" s="101"/>
      <c r="BO119" s="101"/>
      <c r="BP119" s="101"/>
      <c r="BQ119" s="101"/>
      <c r="BR119" s="101"/>
      <c r="BS119" s="101"/>
      <c r="BT119" s="101"/>
      <c r="BU119" s="102"/>
      <c r="BV119" s="88"/>
      <c r="BW119" s="88"/>
      <c r="BX119" s="88"/>
      <c r="BY119" s="88"/>
      <c r="BZ119" s="88"/>
      <c r="CA119" s="88"/>
      <c r="CB119" s="88"/>
      <c r="CC119" s="88"/>
      <c r="CD119" s="88"/>
      <c r="CE119" s="88"/>
      <c r="CF119" s="88"/>
      <c r="CG119" s="88"/>
      <c r="CH119" s="88"/>
      <c r="CI119" s="88"/>
      <c r="CJ119" s="88"/>
      <c r="CK119" s="88"/>
      <c r="CL119" s="83">
        <v>33760.56</v>
      </c>
      <c r="CM119" s="83"/>
      <c r="CN119" s="83"/>
      <c r="CO119" s="83"/>
      <c r="CP119" s="83"/>
      <c r="CQ119" s="83"/>
      <c r="CR119" s="83"/>
      <c r="CS119" s="83"/>
      <c r="CT119" s="83"/>
      <c r="CU119" s="83"/>
      <c r="CV119" s="83"/>
      <c r="CW119" s="83"/>
      <c r="CX119" s="83"/>
      <c r="CY119" s="83"/>
      <c r="CZ119" s="83"/>
      <c r="DA119" s="83"/>
    </row>
    <row r="120" spans="1:105" s="17" customFormat="1" ht="15" customHeight="1">
      <c r="A120" s="138"/>
      <c r="B120" s="138"/>
      <c r="C120" s="138"/>
      <c r="D120" s="138"/>
      <c r="E120" s="138"/>
      <c r="F120" s="138"/>
      <c r="G120" s="138"/>
      <c r="H120" s="91" t="s">
        <v>12</v>
      </c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3"/>
      <c r="AP120" s="85" t="s">
        <v>13</v>
      </c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 t="s">
        <v>13</v>
      </c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 t="s">
        <v>13</v>
      </c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94">
        <f>CL114+CL115+CL116+CL117+CL118+CL119</f>
        <v>1938630.04</v>
      </c>
      <c r="CM120" s="94"/>
      <c r="CN120" s="94"/>
      <c r="CO120" s="94"/>
      <c r="CP120" s="94"/>
      <c r="CQ120" s="94"/>
      <c r="CR120" s="94"/>
      <c r="CS120" s="94"/>
      <c r="CT120" s="94"/>
      <c r="CU120" s="94"/>
      <c r="CV120" s="94"/>
      <c r="CW120" s="94"/>
      <c r="CX120" s="94"/>
      <c r="CY120" s="94"/>
      <c r="CZ120" s="94"/>
      <c r="DA120" s="94"/>
    </row>
    <row r="122" spans="1:105" s="6" customFormat="1" ht="14.25">
      <c r="A122" s="75" t="s">
        <v>80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  <c r="CH122" s="75"/>
      <c r="CI122" s="75"/>
      <c r="CJ122" s="75"/>
      <c r="CK122" s="75"/>
      <c r="CL122" s="75"/>
      <c r="CM122" s="75"/>
      <c r="CN122" s="75"/>
      <c r="CO122" s="75"/>
      <c r="CP122" s="75"/>
      <c r="CQ122" s="75"/>
      <c r="CR122" s="75"/>
      <c r="CS122" s="75"/>
      <c r="CT122" s="75"/>
      <c r="CU122" s="75"/>
      <c r="CV122" s="75"/>
      <c r="CW122" s="75"/>
      <c r="CX122" s="75"/>
      <c r="CY122" s="75"/>
      <c r="CZ122" s="75"/>
      <c r="DA122" s="75"/>
    </row>
    <row r="123" ht="10.5" customHeight="1"/>
    <row r="124" spans="1:105" s="3" customFormat="1" ht="45" customHeight="1">
      <c r="A124" s="65" t="s">
        <v>0</v>
      </c>
      <c r="B124" s="66"/>
      <c r="C124" s="66"/>
      <c r="D124" s="66"/>
      <c r="E124" s="66"/>
      <c r="F124" s="66"/>
      <c r="G124" s="67"/>
      <c r="H124" s="65" t="s">
        <v>55</v>
      </c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7"/>
      <c r="BD124" s="65" t="s">
        <v>77</v>
      </c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7"/>
      <c r="BT124" s="65" t="s">
        <v>79</v>
      </c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7"/>
      <c r="CJ124" s="65" t="s">
        <v>78</v>
      </c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7"/>
    </row>
    <row r="125" spans="1:105" s="4" customFormat="1" ht="12.75">
      <c r="A125" s="79">
        <v>1</v>
      </c>
      <c r="B125" s="79"/>
      <c r="C125" s="79"/>
      <c r="D125" s="79"/>
      <c r="E125" s="79"/>
      <c r="F125" s="79"/>
      <c r="G125" s="79"/>
      <c r="H125" s="79">
        <v>2</v>
      </c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79"/>
      <c r="AX125" s="79"/>
      <c r="AY125" s="79"/>
      <c r="AZ125" s="79"/>
      <c r="BA125" s="79"/>
      <c r="BB125" s="79"/>
      <c r="BC125" s="79"/>
      <c r="BD125" s="79">
        <v>4</v>
      </c>
      <c r="BE125" s="79"/>
      <c r="BF125" s="79"/>
      <c r="BG125" s="79"/>
      <c r="BH125" s="79"/>
      <c r="BI125" s="79"/>
      <c r="BJ125" s="79"/>
      <c r="BK125" s="79"/>
      <c r="BL125" s="79"/>
      <c r="BM125" s="79"/>
      <c r="BN125" s="79"/>
      <c r="BO125" s="79"/>
      <c r="BP125" s="79"/>
      <c r="BQ125" s="79"/>
      <c r="BR125" s="79"/>
      <c r="BS125" s="79"/>
      <c r="BT125" s="79">
        <v>5</v>
      </c>
      <c r="BU125" s="79"/>
      <c r="BV125" s="79"/>
      <c r="BW125" s="79"/>
      <c r="BX125" s="79"/>
      <c r="BY125" s="79"/>
      <c r="BZ125" s="79"/>
      <c r="CA125" s="79"/>
      <c r="CB125" s="79"/>
      <c r="CC125" s="79"/>
      <c r="CD125" s="79"/>
      <c r="CE125" s="79"/>
      <c r="CF125" s="79"/>
      <c r="CG125" s="79"/>
      <c r="CH125" s="79"/>
      <c r="CI125" s="79"/>
      <c r="CJ125" s="79">
        <v>6</v>
      </c>
      <c r="CK125" s="79"/>
      <c r="CL125" s="79"/>
      <c r="CM125" s="79"/>
      <c r="CN125" s="79"/>
      <c r="CO125" s="79"/>
      <c r="CP125" s="79"/>
      <c r="CQ125" s="79"/>
      <c r="CR125" s="79"/>
      <c r="CS125" s="79"/>
      <c r="CT125" s="79"/>
      <c r="CU125" s="79"/>
      <c r="CV125" s="79"/>
      <c r="CW125" s="79"/>
      <c r="CX125" s="79"/>
      <c r="CY125" s="79"/>
      <c r="CZ125" s="79"/>
      <c r="DA125" s="79"/>
    </row>
    <row r="126" spans="1:105" s="5" customFormat="1" ht="15" customHeight="1">
      <c r="A126" s="86"/>
      <c r="B126" s="86"/>
      <c r="C126" s="86"/>
      <c r="D126" s="86"/>
      <c r="E126" s="86"/>
      <c r="F126" s="86"/>
      <c r="G126" s="86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  <c r="BZ126" s="88"/>
      <c r="CA126" s="88"/>
      <c r="CB126" s="88"/>
      <c r="CC126" s="88"/>
      <c r="CD126" s="88"/>
      <c r="CE126" s="88"/>
      <c r="CF126" s="88"/>
      <c r="CG126" s="88"/>
      <c r="CH126" s="88"/>
      <c r="CI126" s="88"/>
      <c r="CJ126" s="88"/>
      <c r="CK126" s="88"/>
      <c r="CL126" s="88"/>
      <c r="CM126" s="88"/>
      <c r="CN126" s="88"/>
      <c r="CO126" s="88"/>
      <c r="CP126" s="88"/>
      <c r="CQ126" s="88"/>
      <c r="CR126" s="88"/>
      <c r="CS126" s="88"/>
      <c r="CT126" s="88"/>
      <c r="CU126" s="88"/>
      <c r="CV126" s="88"/>
      <c r="CW126" s="88"/>
      <c r="CX126" s="88"/>
      <c r="CY126" s="88"/>
      <c r="CZ126" s="88"/>
      <c r="DA126" s="88"/>
    </row>
    <row r="127" spans="1:105" s="5" customFormat="1" ht="15" customHeight="1">
      <c r="A127" s="86"/>
      <c r="B127" s="86"/>
      <c r="C127" s="86"/>
      <c r="D127" s="86"/>
      <c r="E127" s="86"/>
      <c r="F127" s="86"/>
      <c r="G127" s="86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  <c r="BZ127" s="88"/>
      <c r="CA127" s="88"/>
      <c r="CB127" s="88"/>
      <c r="CC127" s="88"/>
      <c r="CD127" s="88"/>
      <c r="CE127" s="88"/>
      <c r="CF127" s="88"/>
      <c r="CG127" s="88"/>
      <c r="CH127" s="88"/>
      <c r="CI127" s="88"/>
      <c r="CJ127" s="88"/>
      <c r="CK127" s="88"/>
      <c r="CL127" s="88"/>
      <c r="CM127" s="88"/>
      <c r="CN127" s="88"/>
      <c r="CO127" s="88"/>
      <c r="CP127" s="88"/>
      <c r="CQ127" s="88"/>
      <c r="CR127" s="88"/>
      <c r="CS127" s="88"/>
      <c r="CT127" s="88"/>
      <c r="CU127" s="88"/>
      <c r="CV127" s="88"/>
      <c r="CW127" s="88"/>
      <c r="CX127" s="88"/>
      <c r="CY127" s="88"/>
      <c r="CZ127" s="88"/>
      <c r="DA127" s="88"/>
    </row>
    <row r="128" spans="1:105" s="5" customFormat="1" ht="15" customHeight="1">
      <c r="A128" s="86"/>
      <c r="B128" s="86"/>
      <c r="C128" s="86"/>
      <c r="D128" s="86"/>
      <c r="E128" s="86"/>
      <c r="F128" s="86"/>
      <c r="G128" s="86"/>
      <c r="H128" s="128" t="s">
        <v>12</v>
      </c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8"/>
      <c r="AT128" s="128"/>
      <c r="AU128" s="128"/>
      <c r="AV128" s="128"/>
      <c r="AW128" s="128"/>
      <c r="AX128" s="128"/>
      <c r="AY128" s="128"/>
      <c r="AZ128" s="128"/>
      <c r="BA128" s="128"/>
      <c r="BB128" s="128"/>
      <c r="BC128" s="129"/>
      <c r="BD128" s="88" t="s">
        <v>13</v>
      </c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 t="s">
        <v>13</v>
      </c>
      <c r="BU128" s="88"/>
      <c r="BV128" s="88"/>
      <c r="BW128" s="88"/>
      <c r="BX128" s="88"/>
      <c r="BY128" s="88"/>
      <c r="BZ128" s="88"/>
      <c r="CA128" s="88"/>
      <c r="CB128" s="88"/>
      <c r="CC128" s="88"/>
      <c r="CD128" s="88"/>
      <c r="CE128" s="88"/>
      <c r="CF128" s="88"/>
      <c r="CG128" s="88"/>
      <c r="CH128" s="88"/>
      <c r="CI128" s="88"/>
      <c r="CJ128" s="88" t="s">
        <v>13</v>
      </c>
      <c r="CK128" s="88"/>
      <c r="CL128" s="88"/>
      <c r="CM128" s="88"/>
      <c r="CN128" s="88"/>
      <c r="CO128" s="88"/>
      <c r="CP128" s="88"/>
      <c r="CQ128" s="88"/>
      <c r="CR128" s="88"/>
      <c r="CS128" s="88"/>
      <c r="CT128" s="88"/>
      <c r="CU128" s="88"/>
      <c r="CV128" s="88"/>
      <c r="CW128" s="88"/>
      <c r="CX128" s="88"/>
      <c r="CY128" s="88"/>
      <c r="CZ128" s="88"/>
      <c r="DA128" s="88"/>
    </row>
    <row r="130" spans="1:105" s="6" customFormat="1" ht="14.25">
      <c r="A130" s="75" t="s">
        <v>81</v>
      </c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  <c r="CE130" s="75"/>
      <c r="CF130" s="75"/>
      <c r="CG130" s="75"/>
      <c r="CH130" s="75"/>
      <c r="CI130" s="75"/>
      <c r="CJ130" s="75"/>
      <c r="CK130" s="75"/>
      <c r="CL130" s="75"/>
      <c r="CM130" s="75"/>
      <c r="CN130" s="75"/>
      <c r="CO130" s="75"/>
      <c r="CP130" s="75"/>
      <c r="CQ130" s="75"/>
      <c r="CR130" s="75"/>
      <c r="CS130" s="75"/>
      <c r="CT130" s="75"/>
      <c r="CU130" s="75"/>
      <c r="CV130" s="75"/>
      <c r="CW130" s="75"/>
      <c r="CX130" s="75"/>
      <c r="CY130" s="75"/>
      <c r="CZ130" s="75"/>
      <c r="DA130" s="75"/>
    </row>
    <row r="131" ht="10.5" customHeight="1"/>
    <row r="132" spans="1:105" s="3" customFormat="1" ht="45" customHeight="1">
      <c r="A132" s="65" t="s">
        <v>0</v>
      </c>
      <c r="B132" s="66"/>
      <c r="C132" s="66"/>
      <c r="D132" s="66"/>
      <c r="E132" s="66"/>
      <c r="F132" s="66"/>
      <c r="G132" s="67"/>
      <c r="H132" s="65" t="s">
        <v>19</v>
      </c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7"/>
      <c r="BD132" s="65" t="s">
        <v>82</v>
      </c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7"/>
      <c r="BT132" s="65" t="s">
        <v>83</v>
      </c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7"/>
      <c r="CJ132" s="65" t="s">
        <v>84</v>
      </c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7"/>
    </row>
    <row r="133" spans="1:105" s="4" customFormat="1" ht="12.75">
      <c r="A133" s="79">
        <v>1</v>
      </c>
      <c r="B133" s="79"/>
      <c r="C133" s="79"/>
      <c r="D133" s="79"/>
      <c r="E133" s="79"/>
      <c r="F133" s="79"/>
      <c r="G133" s="79"/>
      <c r="H133" s="79">
        <v>2</v>
      </c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  <c r="BC133" s="79"/>
      <c r="BD133" s="79">
        <v>3</v>
      </c>
      <c r="BE133" s="79"/>
      <c r="BF133" s="79"/>
      <c r="BG133" s="79"/>
      <c r="BH133" s="79"/>
      <c r="BI133" s="79"/>
      <c r="BJ133" s="79"/>
      <c r="BK133" s="79"/>
      <c r="BL133" s="79"/>
      <c r="BM133" s="79"/>
      <c r="BN133" s="79"/>
      <c r="BO133" s="79"/>
      <c r="BP133" s="79"/>
      <c r="BQ133" s="79"/>
      <c r="BR133" s="79"/>
      <c r="BS133" s="79"/>
      <c r="BT133" s="79">
        <v>4</v>
      </c>
      <c r="BU133" s="79"/>
      <c r="BV133" s="79"/>
      <c r="BW133" s="79"/>
      <c r="BX133" s="79"/>
      <c r="BY133" s="79"/>
      <c r="BZ133" s="79"/>
      <c r="CA133" s="79"/>
      <c r="CB133" s="79"/>
      <c r="CC133" s="79"/>
      <c r="CD133" s="79"/>
      <c r="CE133" s="79"/>
      <c r="CF133" s="79"/>
      <c r="CG133" s="79"/>
      <c r="CH133" s="79"/>
      <c r="CI133" s="79"/>
      <c r="CJ133" s="79">
        <v>5</v>
      </c>
      <c r="CK133" s="79"/>
      <c r="CL133" s="79"/>
      <c r="CM133" s="79"/>
      <c r="CN133" s="79"/>
      <c r="CO133" s="79"/>
      <c r="CP133" s="79"/>
      <c r="CQ133" s="79"/>
      <c r="CR133" s="79"/>
      <c r="CS133" s="79"/>
      <c r="CT133" s="79"/>
      <c r="CU133" s="79"/>
      <c r="CV133" s="79"/>
      <c r="CW133" s="79"/>
      <c r="CX133" s="79"/>
      <c r="CY133" s="79"/>
      <c r="CZ133" s="79"/>
      <c r="DA133" s="79"/>
    </row>
    <row r="134" spans="1:105" s="5" customFormat="1" ht="15" customHeight="1">
      <c r="A134" s="86" t="s">
        <v>35</v>
      </c>
      <c r="B134" s="86"/>
      <c r="C134" s="86"/>
      <c r="D134" s="86"/>
      <c r="E134" s="86"/>
      <c r="F134" s="86"/>
      <c r="G134" s="86"/>
      <c r="H134" s="87" t="s">
        <v>111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8">
        <v>1</v>
      </c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>
        <v>1</v>
      </c>
      <c r="BU134" s="88"/>
      <c r="BV134" s="88"/>
      <c r="BW134" s="88"/>
      <c r="BX134" s="88"/>
      <c r="BY134" s="88"/>
      <c r="BZ134" s="88"/>
      <c r="CA134" s="88"/>
      <c r="CB134" s="88"/>
      <c r="CC134" s="88"/>
      <c r="CD134" s="88"/>
      <c r="CE134" s="88"/>
      <c r="CF134" s="88"/>
      <c r="CG134" s="88"/>
      <c r="CH134" s="88"/>
      <c r="CI134" s="88"/>
      <c r="CJ134" s="83">
        <v>12300</v>
      </c>
      <c r="CK134" s="83"/>
      <c r="CL134" s="83"/>
      <c r="CM134" s="83"/>
      <c r="CN134" s="83"/>
      <c r="CO134" s="83"/>
      <c r="CP134" s="83"/>
      <c r="CQ134" s="83"/>
      <c r="CR134" s="83"/>
      <c r="CS134" s="83"/>
      <c r="CT134" s="83"/>
      <c r="CU134" s="83"/>
      <c r="CV134" s="83"/>
      <c r="CW134" s="83"/>
      <c r="CX134" s="83"/>
      <c r="CY134" s="83"/>
      <c r="CZ134" s="83"/>
      <c r="DA134" s="83"/>
    </row>
    <row r="135" spans="1:105" s="5" customFormat="1" ht="15" customHeight="1">
      <c r="A135" s="86" t="s">
        <v>41</v>
      </c>
      <c r="B135" s="86"/>
      <c r="C135" s="86"/>
      <c r="D135" s="86"/>
      <c r="E135" s="86"/>
      <c r="F135" s="86"/>
      <c r="G135" s="86"/>
      <c r="H135" s="87" t="s">
        <v>149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8">
        <v>2</v>
      </c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>
        <v>1</v>
      </c>
      <c r="BU135" s="88"/>
      <c r="BV135" s="88"/>
      <c r="BW135" s="88"/>
      <c r="BX135" s="88"/>
      <c r="BY135" s="88"/>
      <c r="BZ135" s="88"/>
      <c r="CA135" s="88"/>
      <c r="CB135" s="88"/>
      <c r="CC135" s="88"/>
      <c r="CD135" s="88"/>
      <c r="CE135" s="88"/>
      <c r="CF135" s="88"/>
      <c r="CG135" s="88"/>
      <c r="CH135" s="88"/>
      <c r="CI135" s="88"/>
      <c r="CJ135" s="83">
        <v>8000</v>
      </c>
      <c r="CK135" s="83"/>
      <c r="CL135" s="83"/>
      <c r="CM135" s="83"/>
      <c r="CN135" s="83"/>
      <c r="CO135" s="83"/>
      <c r="CP135" s="83"/>
      <c r="CQ135" s="83"/>
      <c r="CR135" s="83"/>
      <c r="CS135" s="83"/>
      <c r="CT135" s="83"/>
      <c r="CU135" s="83"/>
      <c r="CV135" s="83"/>
      <c r="CW135" s="83"/>
      <c r="CX135" s="83"/>
      <c r="CY135" s="83"/>
      <c r="CZ135" s="83"/>
      <c r="DA135" s="83"/>
    </row>
    <row r="136" spans="1:105" s="5" customFormat="1" ht="27" customHeight="1">
      <c r="A136" s="86" t="s">
        <v>103</v>
      </c>
      <c r="B136" s="86"/>
      <c r="C136" s="86"/>
      <c r="D136" s="86"/>
      <c r="E136" s="86"/>
      <c r="F136" s="86"/>
      <c r="G136" s="86"/>
      <c r="H136" s="87" t="s">
        <v>105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8">
        <v>1</v>
      </c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>
        <v>12</v>
      </c>
      <c r="BU136" s="88"/>
      <c r="BV136" s="88"/>
      <c r="BW136" s="88"/>
      <c r="BX136" s="88"/>
      <c r="BY136" s="88"/>
      <c r="BZ136" s="88"/>
      <c r="CA136" s="88"/>
      <c r="CB136" s="88"/>
      <c r="CC136" s="88"/>
      <c r="CD136" s="88"/>
      <c r="CE136" s="88"/>
      <c r="CF136" s="88"/>
      <c r="CG136" s="88"/>
      <c r="CH136" s="88"/>
      <c r="CI136" s="88"/>
      <c r="CJ136" s="83">
        <v>50900</v>
      </c>
      <c r="CK136" s="83"/>
      <c r="CL136" s="83"/>
      <c r="CM136" s="83"/>
      <c r="CN136" s="83"/>
      <c r="CO136" s="83"/>
      <c r="CP136" s="83"/>
      <c r="CQ136" s="83"/>
      <c r="CR136" s="83"/>
      <c r="CS136" s="83"/>
      <c r="CT136" s="83"/>
      <c r="CU136" s="83"/>
      <c r="CV136" s="83"/>
      <c r="CW136" s="83"/>
      <c r="CX136" s="83"/>
      <c r="CY136" s="83"/>
      <c r="CZ136" s="83"/>
      <c r="DA136" s="83"/>
    </row>
    <row r="137" spans="1:105" s="5" customFormat="1" ht="17.25" customHeight="1">
      <c r="A137" s="86" t="s">
        <v>119</v>
      </c>
      <c r="B137" s="86"/>
      <c r="C137" s="86"/>
      <c r="D137" s="86"/>
      <c r="E137" s="86"/>
      <c r="F137" s="86"/>
      <c r="G137" s="86"/>
      <c r="H137" s="87" t="s">
        <v>112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8">
        <v>2</v>
      </c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>
        <v>12</v>
      </c>
      <c r="BU137" s="88"/>
      <c r="BV137" s="88"/>
      <c r="BW137" s="88"/>
      <c r="BX137" s="88"/>
      <c r="BY137" s="88"/>
      <c r="BZ137" s="88"/>
      <c r="CA137" s="88"/>
      <c r="CB137" s="88"/>
      <c r="CC137" s="88"/>
      <c r="CD137" s="88"/>
      <c r="CE137" s="88"/>
      <c r="CF137" s="88"/>
      <c r="CG137" s="88"/>
      <c r="CH137" s="88"/>
      <c r="CI137" s="88"/>
      <c r="CJ137" s="83">
        <v>22800</v>
      </c>
      <c r="CK137" s="83"/>
      <c r="CL137" s="83"/>
      <c r="CM137" s="83"/>
      <c r="CN137" s="83"/>
      <c r="CO137" s="83"/>
      <c r="CP137" s="83"/>
      <c r="CQ137" s="83"/>
      <c r="CR137" s="83"/>
      <c r="CS137" s="83"/>
      <c r="CT137" s="83"/>
      <c r="CU137" s="83"/>
      <c r="CV137" s="83"/>
      <c r="CW137" s="83"/>
      <c r="CX137" s="83"/>
      <c r="CY137" s="83"/>
      <c r="CZ137" s="83"/>
      <c r="DA137" s="83"/>
    </row>
    <row r="138" spans="1:105" s="5" customFormat="1" ht="17.25" customHeight="1">
      <c r="A138" s="86" t="s">
        <v>104</v>
      </c>
      <c r="B138" s="86"/>
      <c r="C138" s="86"/>
      <c r="D138" s="86"/>
      <c r="E138" s="86"/>
      <c r="F138" s="86"/>
      <c r="G138" s="86"/>
      <c r="H138" s="87" t="s">
        <v>168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8">
        <v>1</v>
      </c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>
        <v>6</v>
      </c>
      <c r="BU138" s="88"/>
      <c r="BV138" s="88"/>
      <c r="BW138" s="88"/>
      <c r="BX138" s="88"/>
      <c r="BY138" s="88"/>
      <c r="BZ138" s="88"/>
      <c r="CA138" s="88"/>
      <c r="CB138" s="88"/>
      <c r="CC138" s="88"/>
      <c r="CD138" s="88"/>
      <c r="CE138" s="88"/>
      <c r="CF138" s="88"/>
      <c r="CG138" s="88"/>
      <c r="CH138" s="88"/>
      <c r="CI138" s="88"/>
      <c r="CJ138" s="83">
        <v>3260</v>
      </c>
      <c r="CK138" s="83"/>
      <c r="CL138" s="83"/>
      <c r="CM138" s="83"/>
      <c r="CN138" s="83"/>
      <c r="CO138" s="83"/>
      <c r="CP138" s="83"/>
      <c r="CQ138" s="83"/>
      <c r="CR138" s="83"/>
      <c r="CS138" s="83"/>
      <c r="CT138" s="83"/>
      <c r="CU138" s="83"/>
      <c r="CV138" s="83"/>
      <c r="CW138" s="83"/>
      <c r="CX138" s="83"/>
      <c r="CY138" s="83"/>
      <c r="CZ138" s="83"/>
      <c r="DA138" s="83"/>
    </row>
    <row r="139" spans="1:105" s="5" customFormat="1" ht="17.25" customHeight="1">
      <c r="A139" s="86" t="s">
        <v>121</v>
      </c>
      <c r="B139" s="86"/>
      <c r="C139" s="86"/>
      <c r="D139" s="86"/>
      <c r="E139" s="86"/>
      <c r="F139" s="86"/>
      <c r="G139" s="86"/>
      <c r="H139" s="87" t="s">
        <v>169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8">
        <v>1</v>
      </c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>
        <v>1</v>
      </c>
      <c r="BU139" s="88"/>
      <c r="BV139" s="88"/>
      <c r="BW139" s="88"/>
      <c r="BX139" s="88"/>
      <c r="BY139" s="88"/>
      <c r="BZ139" s="88"/>
      <c r="CA139" s="88"/>
      <c r="CB139" s="88"/>
      <c r="CC139" s="88"/>
      <c r="CD139" s="88"/>
      <c r="CE139" s="88"/>
      <c r="CF139" s="88"/>
      <c r="CG139" s="88"/>
      <c r="CH139" s="88"/>
      <c r="CI139" s="88"/>
      <c r="CJ139" s="83">
        <f>3740-360.56</f>
        <v>3379.44</v>
      </c>
      <c r="CK139" s="83"/>
      <c r="CL139" s="83"/>
      <c r="CM139" s="83"/>
      <c r="CN139" s="83"/>
      <c r="CO139" s="83"/>
      <c r="CP139" s="83"/>
      <c r="CQ139" s="83"/>
      <c r="CR139" s="83"/>
      <c r="CS139" s="83"/>
      <c r="CT139" s="83"/>
      <c r="CU139" s="83"/>
      <c r="CV139" s="83"/>
      <c r="CW139" s="83"/>
      <c r="CX139" s="83"/>
      <c r="CY139" s="83"/>
      <c r="CZ139" s="83"/>
      <c r="DA139" s="83"/>
    </row>
    <row r="140" spans="1:105" s="5" customFormat="1" ht="17.25" customHeight="1">
      <c r="A140" s="86" t="s">
        <v>122</v>
      </c>
      <c r="B140" s="86"/>
      <c r="C140" s="86"/>
      <c r="D140" s="86"/>
      <c r="E140" s="86"/>
      <c r="F140" s="86"/>
      <c r="G140" s="86"/>
      <c r="H140" s="87" t="s">
        <v>186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8">
        <v>1</v>
      </c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>
        <v>1</v>
      </c>
      <c r="BU140" s="88"/>
      <c r="BV140" s="88"/>
      <c r="BW140" s="88"/>
      <c r="BX140" s="88"/>
      <c r="BY140" s="88"/>
      <c r="BZ140" s="88"/>
      <c r="CA140" s="88"/>
      <c r="CB140" s="88"/>
      <c r="CC140" s="88"/>
      <c r="CD140" s="88"/>
      <c r="CE140" s="88"/>
      <c r="CF140" s="88"/>
      <c r="CG140" s="88"/>
      <c r="CH140" s="88"/>
      <c r="CI140" s="88"/>
      <c r="CJ140" s="83">
        <v>1507.5</v>
      </c>
      <c r="CK140" s="83"/>
      <c r="CL140" s="83"/>
      <c r="CM140" s="83"/>
      <c r="CN140" s="83"/>
      <c r="CO140" s="83"/>
      <c r="CP140" s="83"/>
      <c r="CQ140" s="83"/>
      <c r="CR140" s="83"/>
      <c r="CS140" s="83"/>
      <c r="CT140" s="83"/>
      <c r="CU140" s="83"/>
      <c r="CV140" s="83"/>
      <c r="CW140" s="83"/>
      <c r="CX140" s="83"/>
      <c r="CY140" s="83"/>
      <c r="CZ140" s="83"/>
      <c r="DA140" s="83"/>
    </row>
    <row r="141" spans="1:105" s="17" customFormat="1" ht="15" customHeight="1">
      <c r="A141" s="138"/>
      <c r="B141" s="138"/>
      <c r="C141" s="138"/>
      <c r="D141" s="138"/>
      <c r="E141" s="138"/>
      <c r="F141" s="138"/>
      <c r="G141" s="138"/>
      <c r="H141" s="92" t="s">
        <v>12</v>
      </c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3"/>
      <c r="BD141" s="85" t="s">
        <v>13</v>
      </c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 t="s">
        <v>13</v>
      </c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94">
        <f>CJ134+CJ135+CJ136+CJ137+CJ138+CJ139+CJ140</f>
        <v>102146.94</v>
      </c>
      <c r="CK141" s="94"/>
      <c r="CL141" s="94"/>
      <c r="CM141" s="94"/>
      <c r="CN141" s="94"/>
      <c r="CO141" s="94"/>
      <c r="CP141" s="94"/>
      <c r="CQ141" s="94"/>
      <c r="CR141" s="94"/>
      <c r="CS141" s="94"/>
      <c r="CT141" s="94"/>
      <c r="CU141" s="94"/>
      <c r="CV141" s="94"/>
      <c r="CW141" s="94"/>
      <c r="CX141" s="94"/>
      <c r="CY141" s="94"/>
      <c r="CZ141" s="94"/>
      <c r="DA141" s="94"/>
    </row>
    <row r="143" spans="1:105" s="6" customFormat="1" ht="14.25">
      <c r="A143" s="75" t="s">
        <v>85</v>
      </c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  <c r="CH143" s="75"/>
      <c r="CI143" s="75"/>
      <c r="CJ143" s="75"/>
      <c r="CK143" s="75"/>
      <c r="CL143" s="75"/>
      <c r="CM143" s="75"/>
      <c r="CN143" s="75"/>
      <c r="CO143" s="75"/>
      <c r="CP143" s="75"/>
      <c r="CQ143" s="75"/>
      <c r="CR143" s="75"/>
      <c r="CS143" s="75"/>
      <c r="CT143" s="75"/>
      <c r="CU143" s="75"/>
      <c r="CV143" s="75"/>
      <c r="CW143" s="75"/>
      <c r="CX143" s="75"/>
      <c r="CY143" s="75"/>
      <c r="CZ143" s="75"/>
      <c r="DA143" s="75"/>
    </row>
    <row r="144" ht="10.5" customHeight="1"/>
    <row r="145" spans="1:105" ht="30" customHeight="1">
      <c r="A145" s="65" t="s">
        <v>0</v>
      </c>
      <c r="B145" s="66"/>
      <c r="C145" s="66"/>
      <c r="D145" s="66"/>
      <c r="E145" s="66"/>
      <c r="F145" s="66"/>
      <c r="G145" s="67"/>
      <c r="H145" s="65" t="s">
        <v>19</v>
      </c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7"/>
      <c r="BT145" s="65" t="s">
        <v>87</v>
      </c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7"/>
      <c r="CJ145" s="65" t="s">
        <v>88</v>
      </c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7"/>
    </row>
    <row r="146" spans="1:105" s="1" customFormat="1" ht="12.75">
      <c r="A146" s="79">
        <v>1</v>
      </c>
      <c r="B146" s="79"/>
      <c r="C146" s="79"/>
      <c r="D146" s="79"/>
      <c r="E146" s="79"/>
      <c r="F146" s="79"/>
      <c r="G146" s="79"/>
      <c r="H146" s="79">
        <v>2</v>
      </c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  <c r="BB146" s="79"/>
      <c r="BC146" s="79"/>
      <c r="BD146" s="79"/>
      <c r="BE146" s="79"/>
      <c r="BF146" s="79"/>
      <c r="BG146" s="79"/>
      <c r="BH146" s="79"/>
      <c r="BI146" s="79"/>
      <c r="BJ146" s="79"/>
      <c r="BK146" s="79"/>
      <c r="BL146" s="79"/>
      <c r="BM146" s="79"/>
      <c r="BN146" s="79"/>
      <c r="BO146" s="79"/>
      <c r="BP146" s="79"/>
      <c r="BQ146" s="79"/>
      <c r="BR146" s="79"/>
      <c r="BS146" s="79"/>
      <c r="BT146" s="79">
        <v>3</v>
      </c>
      <c r="BU146" s="79"/>
      <c r="BV146" s="79"/>
      <c r="BW146" s="79"/>
      <c r="BX146" s="79"/>
      <c r="BY146" s="79"/>
      <c r="BZ146" s="79"/>
      <c r="CA146" s="79"/>
      <c r="CB146" s="79"/>
      <c r="CC146" s="79"/>
      <c r="CD146" s="79"/>
      <c r="CE146" s="79"/>
      <c r="CF146" s="79"/>
      <c r="CG146" s="79"/>
      <c r="CH146" s="79"/>
      <c r="CI146" s="79"/>
      <c r="CJ146" s="79">
        <v>4</v>
      </c>
      <c r="CK146" s="79"/>
      <c r="CL146" s="79"/>
      <c r="CM146" s="79"/>
      <c r="CN146" s="79"/>
      <c r="CO146" s="79"/>
      <c r="CP146" s="79"/>
      <c r="CQ146" s="79"/>
      <c r="CR146" s="79"/>
      <c r="CS146" s="79"/>
      <c r="CT146" s="79"/>
      <c r="CU146" s="79"/>
      <c r="CV146" s="79"/>
      <c r="CW146" s="79"/>
      <c r="CX146" s="79"/>
      <c r="CY146" s="79"/>
      <c r="CZ146" s="79"/>
      <c r="DA146" s="79"/>
    </row>
    <row r="147" spans="1:105" ht="15.75" customHeight="1">
      <c r="A147" s="86" t="s">
        <v>31</v>
      </c>
      <c r="B147" s="86"/>
      <c r="C147" s="86"/>
      <c r="D147" s="86"/>
      <c r="E147" s="86"/>
      <c r="F147" s="86"/>
      <c r="G147" s="86"/>
      <c r="H147" s="119" t="s">
        <v>150</v>
      </c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120"/>
      <c r="BE147" s="120"/>
      <c r="BF147" s="120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20"/>
      <c r="BS147" s="121"/>
      <c r="BT147" s="88">
        <v>1</v>
      </c>
      <c r="BU147" s="88"/>
      <c r="BV147" s="88"/>
      <c r="BW147" s="88"/>
      <c r="BX147" s="88"/>
      <c r="BY147" s="88"/>
      <c r="BZ147" s="88"/>
      <c r="CA147" s="88"/>
      <c r="CB147" s="88"/>
      <c r="CC147" s="88"/>
      <c r="CD147" s="88"/>
      <c r="CE147" s="88"/>
      <c r="CF147" s="88"/>
      <c r="CG147" s="88"/>
      <c r="CH147" s="88"/>
      <c r="CI147" s="88"/>
      <c r="CJ147" s="122">
        <v>135877.5</v>
      </c>
      <c r="CK147" s="122"/>
      <c r="CL147" s="122"/>
      <c r="CM147" s="122"/>
      <c r="CN147" s="122"/>
      <c r="CO147" s="122"/>
      <c r="CP147" s="122"/>
      <c r="CQ147" s="122"/>
      <c r="CR147" s="122"/>
      <c r="CS147" s="122"/>
      <c r="CT147" s="122"/>
      <c r="CU147" s="122"/>
      <c r="CV147" s="122"/>
      <c r="CW147" s="122"/>
      <c r="CX147" s="122"/>
      <c r="CY147" s="122"/>
      <c r="CZ147" s="122"/>
      <c r="DA147" s="122"/>
    </row>
    <row r="148" spans="1:105" ht="15" customHeight="1">
      <c r="A148" s="86" t="s">
        <v>35</v>
      </c>
      <c r="B148" s="86"/>
      <c r="C148" s="86"/>
      <c r="D148" s="86"/>
      <c r="E148" s="86"/>
      <c r="F148" s="86"/>
      <c r="G148" s="86"/>
      <c r="H148" s="119" t="s">
        <v>120</v>
      </c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20"/>
      <c r="BS148" s="121"/>
      <c r="BT148" s="88">
        <v>43</v>
      </c>
      <c r="BU148" s="88"/>
      <c r="BV148" s="88"/>
      <c r="BW148" s="88"/>
      <c r="BX148" s="88"/>
      <c r="BY148" s="88"/>
      <c r="BZ148" s="88"/>
      <c r="CA148" s="88"/>
      <c r="CB148" s="88"/>
      <c r="CC148" s="88"/>
      <c r="CD148" s="88"/>
      <c r="CE148" s="88"/>
      <c r="CF148" s="88"/>
      <c r="CG148" s="88"/>
      <c r="CH148" s="88"/>
      <c r="CI148" s="88"/>
      <c r="CJ148" s="122">
        <f>55470+25812.5</f>
        <v>81282.5</v>
      </c>
      <c r="CK148" s="122"/>
      <c r="CL148" s="122"/>
      <c r="CM148" s="122"/>
      <c r="CN148" s="122"/>
      <c r="CO148" s="122"/>
      <c r="CP148" s="122"/>
      <c r="CQ148" s="122"/>
      <c r="CR148" s="122"/>
      <c r="CS148" s="122"/>
      <c r="CT148" s="122"/>
      <c r="CU148" s="122"/>
      <c r="CV148" s="122"/>
      <c r="CW148" s="122"/>
      <c r="CX148" s="122"/>
      <c r="CY148" s="122"/>
      <c r="CZ148" s="122"/>
      <c r="DA148" s="122"/>
    </row>
    <row r="149" spans="1:105" ht="16.5" customHeight="1">
      <c r="A149" s="86" t="s">
        <v>41</v>
      </c>
      <c r="B149" s="86"/>
      <c r="C149" s="86"/>
      <c r="D149" s="86"/>
      <c r="E149" s="86"/>
      <c r="F149" s="86"/>
      <c r="G149" s="86"/>
      <c r="H149" s="119" t="s">
        <v>130</v>
      </c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20"/>
      <c r="BS149" s="121"/>
      <c r="BT149" s="88">
        <v>1</v>
      </c>
      <c r="BU149" s="88"/>
      <c r="BV149" s="88"/>
      <c r="BW149" s="88"/>
      <c r="BX149" s="88"/>
      <c r="BY149" s="88"/>
      <c r="BZ149" s="88"/>
      <c r="CA149" s="88"/>
      <c r="CB149" s="88"/>
      <c r="CC149" s="88"/>
      <c r="CD149" s="88"/>
      <c r="CE149" s="88"/>
      <c r="CF149" s="88"/>
      <c r="CG149" s="88"/>
      <c r="CH149" s="88"/>
      <c r="CI149" s="88"/>
      <c r="CJ149" s="122">
        <f>300000-920</f>
        <v>299080</v>
      </c>
      <c r="CK149" s="122"/>
      <c r="CL149" s="122"/>
      <c r="CM149" s="122"/>
      <c r="CN149" s="122"/>
      <c r="CO149" s="122"/>
      <c r="CP149" s="122"/>
      <c r="CQ149" s="122"/>
      <c r="CR149" s="122"/>
      <c r="CS149" s="122"/>
      <c r="CT149" s="122"/>
      <c r="CU149" s="122"/>
      <c r="CV149" s="122"/>
      <c r="CW149" s="122"/>
      <c r="CX149" s="122"/>
      <c r="CY149" s="122"/>
      <c r="CZ149" s="122"/>
      <c r="DA149" s="122"/>
    </row>
    <row r="150" spans="1:105" ht="16.5" customHeight="1">
      <c r="A150" s="86" t="s">
        <v>103</v>
      </c>
      <c r="B150" s="86"/>
      <c r="C150" s="86"/>
      <c r="D150" s="86"/>
      <c r="E150" s="86"/>
      <c r="F150" s="86"/>
      <c r="G150" s="86"/>
      <c r="H150" s="119" t="s">
        <v>155</v>
      </c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20"/>
      <c r="BS150" s="121"/>
      <c r="BT150" s="88">
        <v>1</v>
      </c>
      <c r="BU150" s="88"/>
      <c r="BV150" s="88"/>
      <c r="BW150" s="88"/>
      <c r="BX150" s="88"/>
      <c r="BY150" s="88"/>
      <c r="BZ150" s="88"/>
      <c r="CA150" s="88"/>
      <c r="CB150" s="88"/>
      <c r="CC150" s="88"/>
      <c r="CD150" s="88"/>
      <c r="CE150" s="88"/>
      <c r="CF150" s="88"/>
      <c r="CG150" s="88"/>
      <c r="CH150" s="88"/>
      <c r="CI150" s="88"/>
      <c r="CJ150" s="122">
        <v>46780</v>
      </c>
      <c r="CK150" s="122"/>
      <c r="CL150" s="122"/>
      <c r="CM150" s="122"/>
      <c r="CN150" s="122"/>
      <c r="CO150" s="122"/>
      <c r="CP150" s="122"/>
      <c r="CQ150" s="122"/>
      <c r="CR150" s="122"/>
      <c r="CS150" s="122"/>
      <c r="CT150" s="122"/>
      <c r="CU150" s="122"/>
      <c r="CV150" s="122"/>
      <c r="CW150" s="122"/>
      <c r="CX150" s="122"/>
      <c r="CY150" s="122"/>
      <c r="CZ150" s="122"/>
      <c r="DA150" s="122"/>
    </row>
    <row r="151" spans="1:105" ht="16.5" customHeight="1">
      <c r="A151" s="86" t="s">
        <v>119</v>
      </c>
      <c r="B151" s="86"/>
      <c r="C151" s="86"/>
      <c r="D151" s="86"/>
      <c r="E151" s="86"/>
      <c r="F151" s="86"/>
      <c r="G151" s="86"/>
      <c r="H151" s="119" t="s">
        <v>156</v>
      </c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20"/>
      <c r="BS151" s="121"/>
      <c r="BT151" s="88">
        <v>1</v>
      </c>
      <c r="BU151" s="88"/>
      <c r="BV151" s="88"/>
      <c r="BW151" s="88"/>
      <c r="BX151" s="88"/>
      <c r="BY151" s="88"/>
      <c r="BZ151" s="88"/>
      <c r="CA151" s="88"/>
      <c r="CB151" s="88"/>
      <c r="CC151" s="88"/>
      <c r="CD151" s="88"/>
      <c r="CE151" s="88"/>
      <c r="CF151" s="88"/>
      <c r="CG151" s="88"/>
      <c r="CH151" s="88"/>
      <c r="CI151" s="88"/>
      <c r="CJ151" s="122">
        <v>48000</v>
      </c>
      <c r="CK151" s="122"/>
      <c r="CL151" s="122"/>
      <c r="CM151" s="122"/>
      <c r="CN151" s="122"/>
      <c r="CO151" s="122"/>
      <c r="CP151" s="122"/>
      <c r="CQ151" s="122"/>
      <c r="CR151" s="122"/>
      <c r="CS151" s="122"/>
      <c r="CT151" s="122"/>
      <c r="CU151" s="122"/>
      <c r="CV151" s="122"/>
      <c r="CW151" s="122"/>
      <c r="CX151" s="122"/>
      <c r="CY151" s="122"/>
      <c r="CZ151" s="122"/>
      <c r="DA151" s="122"/>
    </row>
    <row r="152" spans="1:105" ht="16.5" customHeight="1">
      <c r="A152" s="86" t="s">
        <v>104</v>
      </c>
      <c r="B152" s="86"/>
      <c r="C152" s="86"/>
      <c r="D152" s="86"/>
      <c r="E152" s="86"/>
      <c r="F152" s="86"/>
      <c r="G152" s="86"/>
      <c r="H152" s="119" t="s">
        <v>170</v>
      </c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20"/>
      <c r="BS152" s="121"/>
      <c r="BT152" s="88">
        <v>1</v>
      </c>
      <c r="BU152" s="88"/>
      <c r="BV152" s="88"/>
      <c r="BW152" s="88"/>
      <c r="BX152" s="88"/>
      <c r="BY152" s="88"/>
      <c r="BZ152" s="88"/>
      <c r="CA152" s="88"/>
      <c r="CB152" s="88"/>
      <c r="CC152" s="88"/>
      <c r="CD152" s="88"/>
      <c r="CE152" s="88"/>
      <c r="CF152" s="88"/>
      <c r="CG152" s="88"/>
      <c r="CH152" s="88"/>
      <c r="CI152" s="88"/>
      <c r="CJ152" s="122">
        <v>23380</v>
      </c>
      <c r="CK152" s="122"/>
      <c r="CL152" s="122"/>
      <c r="CM152" s="122"/>
      <c r="CN152" s="122"/>
      <c r="CO152" s="122"/>
      <c r="CP152" s="122"/>
      <c r="CQ152" s="122"/>
      <c r="CR152" s="122"/>
      <c r="CS152" s="122"/>
      <c r="CT152" s="122"/>
      <c r="CU152" s="122"/>
      <c r="CV152" s="122"/>
      <c r="CW152" s="122"/>
      <c r="CX152" s="122"/>
      <c r="CY152" s="122"/>
      <c r="CZ152" s="122"/>
      <c r="DA152" s="122"/>
    </row>
    <row r="153" spans="1:105" ht="16.5" customHeight="1">
      <c r="A153" s="86" t="s">
        <v>121</v>
      </c>
      <c r="B153" s="86"/>
      <c r="C153" s="86"/>
      <c r="D153" s="86"/>
      <c r="E153" s="86"/>
      <c r="F153" s="86"/>
      <c r="G153" s="86"/>
      <c r="H153" s="119" t="s">
        <v>171</v>
      </c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20"/>
      <c r="BS153" s="121"/>
      <c r="BT153" s="88">
        <v>1</v>
      </c>
      <c r="BU153" s="88"/>
      <c r="BV153" s="88"/>
      <c r="BW153" s="88"/>
      <c r="BX153" s="88"/>
      <c r="BY153" s="88"/>
      <c r="BZ153" s="88"/>
      <c r="CA153" s="88"/>
      <c r="CB153" s="88"/>
      <c r="CC153" s="88"/>
      <c r="CD153" s="88"/>
      <c r="CE153" s="88"/>
      <c r="CF153" s="88"/>
      <c r="CG153" s="88"/>
      <c r="CH153" s="88"/>
      <c r="CI153" s="88"/>
      <c r="CJ153" s="122">
        <v>26000</v>
      </c>
      <c r="CK153" s="122"/>
      <c r="CL153" s="122"/>
      <c r="CM153" s="122"/>
      <c r="CN153" s="122"/>
      <c r="CO153" s="122"/>
      <c r="CP153" s="122"/>
      <c r="CQ153" s="122"/>
      <c r="CR153" s="122"/>
      <c r="CS153" s="122"/>
      <c r="CT153" s="122"/>
      <c r="CU153" s="122"/>
      <c r="CV153" s="122"/>
      <c r="CW153" s="122"/>
      <c r="CX153" s="122"/>
      <c r="CY153" s="122"/>
      <c r="CZ153" s="122"/>
      <c r="DA153" s="122"/>
    </row>
    <row r="154" spans="1:105" s="5" customFormat="1" ht="17.25" customHeight="1">
      <c r="A154" s="86" t="s">
        <v>122</v>
      </c>
      <c r="B154" s="86"/>
      <c r="C154" s="86"/>
      <c r="D154" s="86"/>
      <c r="E154" s="86"/>
      <c r="F154" s="86"/>
      <c r="G154" s="86"/>
      <c r="H154" s="87" t="s">
        <v>186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>
        <v>1</v>
      </c>
      <c r="BU154" s="88"/>
      <c r="BV154" s="88"/>
      <c r="BW154" s="88"/>
      <c r="BX154" s="88"/>
      <c r="BY154" s="88"/>
      <c r="BZ154" s="88"/>
      <c r="CA154" s="88"/>
      <c r="CB154" s="88"/>
      <c r="CC154" s="88"/>
      <c r="CD154" s="88"/>
      <c r="CE154" s="88"/>
      <c r="CF154" s="88"/>
      <c r="CG154" s="88"/>
      <c r="CH154" s="88"/>
      <c r="CI154" s="88"/>
      <c r="CJ154" s="83">
        <v>32126.15</v>
      </c>
      <c r="CK154" s="83"/>
      <c r="CL154" s="83"/>
      <c r="CM154" s="83"/>
      <c r="CN154" s="83"/>
      <c r="CO154" s="83"/>
      <c r="CP154" s="83"/>
      <c r="CQ154" s="83"/>
      <c r="CR154" s="83"/>
      <c r="CS154" s="83"/>
      <c r="CT154" s="83"/>
      <c r="CU154" s="83"/>
      <c r="CV154" s="83"/>
      <c r="CW154" s="83"/>
      <c r="CX154" s="83"/>
      <c r="CY154" s="83"/>
      <c r="CZ154" s="83"/>
      <c r="DA154" s="83"/>
    </row>
    <row r="155" spans="1:105" s="6" customFormat="1" ht="15" customHeight="1">
      <c r="A155" s="138"/>
      <c r="B155" s="138"/>
      <c r="C155" s="138"/>
      <c r="D155" s="138"/>
      <c r="E155" s="138"/>
      <c r="F155" s="138"/>
      <c r="G155" s="138"/>
      <c r="H155" s="164" t="s">
        <v>12</v>
      </c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5"/>
      <c r="AC155" s="165"/>
      <c r="AD155" s="165"/>
      <c r="AE155" s="165"/>
      <c r="AF155" s="165"/>
      <c r="AG155" s="165"/>
      <c r="AH155" s="165"/>
      <c r="AI155" s="165"/>
      <c r="AJ155" s="165"/>
      <c r="AK155" s="165"/>
      <c r="AL155" s="165"/>
      <c r="AM155" s="165"/>
      <c r="AN155" s="165"/>
      <c r="AO155" s="165"/>
      <c r="AP155" s="165"/>
      <c r="AQ155" s="165"/>
      <c r="AR155" s="165"/>
      <c r="AS155" s="165"/>
      <c r="AT155" s="165"/>
      <c r="AU155" s="165"/>
      <c r="AV155" s="165"/>
      <c r="AW155" s="165"/>
      <c r="AX155" s="165"/>
      <c r="AY155" s="165"/>
      <c r="AZ155" s="165"/>
      <c r="BA155" s="165"/>
      <c r="BB155" s="165"/>
      <c r="BC155" s="165"/>
      <c r="BD155" s="165"/>
      <c r="BE155" s="165"/>
      <c r="BF155" s="165"/>
      <c r="BG155" s="165"/>
      <c r="BH155" s="165"/>
      <c r="BI155" s="165"/>
      <c r="BJ155" s="165"/>
      <c r="BK155" s="165"/>
      <c r="BL155" s="165"/>
      <c r="BM155" s="165"/>
      <c r="BN155" s="165"/>
      <c r="BO155" s="165"/>
      <c r="BP155" s="165"/>
      <c r="BQ155" s="165"/>
      <c r="BR155" s="165"/>
      <c r="BS155" s="166"/>
      <c r="BT155" s="85" t="s">
        <v>13</v>
      </c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94">
        <f>CJ147+CJ148+CJ149+CJ150+CJ151+CJ152+CJ153+CJ154</f>
        <v>692526.15</v>
      </c>
      <c r="CK155" s="94"/>
      <c r="CL155" s="94"/>
      <c r="CM155" s="94"/>
      <c r="CN155" s="94"/>
      <c r="CO155" s="94"/>
      <c r="CP155" s="94"/>
      <c r="CQ155" s="94"/>
      <c r="CR155" s="94"/>
      <c r="CS155" s="94"/>
      <c r="CT155" s="94"/>
      <c r="CU155" s="94"/>
      <c r="CV155" s="94"/>
      <c r="CW155" s="94"/>
      <c r="CX155" s="94"/>
      <c r="CY155" s="94"/>
      <c r="CZ155" s="94"/>
      <c r="DA155" s="94"/>
    </row>
    <row r="157" spans="1:105" s="6" customFormat="1" ht="28.5" customHeight="1">
      <c r="A157" s="131" t="s">
        <v>89</v>
      </c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  <c r="AA157" s="131"/>
      <c r="AB157" s="131"/>
      <c r="AC157" s="131"/>
      <c r="AD157" s="131"/>
      <c r="AE157" s="131"/>
      <c r="AF157" s="131"/>
      <c r="AG157" s="131"/>
      <c r="AH157" s="131"/>
      <c r="AI157" s="131"/>
      <c r="AJ157" s="131"/>
      <c r="AK157" s="131"/>
      <c r="AL157" s="131"/>
      <c r="AM157" s="131"/>
      <c r="AN157" s="131"/>
      <c r="AO157" s="131"/>
      <c r="AP157" s="131"/>
      <c r="AQ157" s="131"/>
      <c r="AR157" s="131"/>
      <c r="AS157" s="131"/>
      <c r="AT157" s="131"/>
      <c r="AU157" s="131"/>
      <c r="AV157" s="131"/>
      <c r="AW157" s="131"/>
      <c r="AX157" s="131"/>
      <c r="AY157" s="131"/>
      <c r="AZ157" s="131"/>
      <c r="BA157" s="131"/>
      <c r="BB157" s="131"/>
      <c r="BC157" s="131"/>
      <c r="BD157" s="131"/>
      <c r="BE157" s="131"/>
      <c r="BF157" s="131"/>
      <c r="BG157" s="131"/>
      <c r="BH157" s="131"/>
      <c r="BI157" s="131"/>
      <c r="BJ157" s="131"/>
      <c r="BK157" s="131"/>
      <c r="BL157" s="131"/>
      <c r="BM157" s="131"/>
      <c r="BN157" s="131"/>
      <c r="BO157" s="131"/>
      <c r="BP157" s="131"/>
      <c r="BQ157" s="131"/>
      <c r="BR157" s="131"/>
      <c r="BS157" s="131"/>
      <c r="BT157" s="131"/>
      <c r="BU157" s="131"/>
      <c r="BV157" s="131"/>
      <c r="BW157" s="131"/>
      <c r="BX157" s="131"/>
      <c r="BY157" s="131"/>
      <c r="BZ157" s="131"/>
      <c r="CA157" s="131"/>
      <c r="CB157" s="131"/>
      <c r="CC157" s="131"/>
      <c r="CD157" s="131"/>
      <c r="CE157" s="131"/>
      <c r="CF157" s="131"/>
      <c r="CG157" s="131"/>
      <c r="CH157" s="131"/>
      <c r="CI157" s="131"/>
      <c r="CJ157" s="131"/>
      <c r="CK157" s="131"/>
      <c r="CL157" s="131"/>
      <c r="CM157" s="131"/>
      <c r="CN157" s="131"/>
      <c r="CO157" s="131"/>
      <c r="CP157" s="131"/>
      <c r="CQ157" s="131"/>
      <c r="CR157" s="131"/>
      <c r="CS157" s="131"/>
      <c r="CT157" s="131"/>
      <c r="CU157" s="131"/>
      <c r="CV157" s="131"/>
      <c r="CW157" s="131"/>
      <c r="CX157" s="131"/>
      <c r="CY157" s="131"/>
      <c r="CZ157" s="131"/>
      <c r="DA157" s="131"/>
    </row>
    <row r="158" ht="10.5" customHeight="1"/>
    <row r="159" spans="1:105" s="3" customFormat="1" ht="30" customHeight="1">
      <c r="A159" s="65" t="s">
        <v>0</v>
      </c>
      <c r="B159" s="66"/>
      <c r="C159" s="66"/>
      <c r="D159" s="66"/>
      <c r="E159" s="66"/>
      <c r="F159" s="66"/>
      <c r="G159" s="67"/>
      <c r="H159" s="65" t="s">
        <v>19</v>
      </c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7"/>
      <c r="BD159" s="65" t="s">
        <v>77</v>
      </c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7"/>
      <c r="BT159" s="65" t="s">
        <v>90</v>
      </c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7"/>
      <c r="CJ159" s="65" t="s">
        <v>91</v>
      </c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7"/>
    </row>
    <row r="160" spans="1:105" s="4" customFormat="1" ht="12.75">
      <c r="A160" s="79"/>
      <c r="B160" s="79"/>
      <c r="C160" s="79"/>
      <c r="D160" s="79"/>
      <c r="E160" s="79"/>
      <c r="F160" s="79"/>
      <c r="G160" s="79"/>
      <c r="H160" s="79">
        <v>1</v>
      </c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  <c r="AP160" s="79"/>
      <c r="AQ160" s="79"/>
      <c r="AR160" s="79"/>
      <c r="AS160" s="79"/>
      <c r="AT160" s="79"/>
      <c r="AU160" s="79"/>
      <c r="AV160" s="79"/>
      <c r="AW160" s="79"/>
      <c r="AX160" s="79"/>
      <c r="AY160" s="79"/>
      <c r="AZ160" s="79"/>
      <c r="BA160" s="79"/>
      <c r="BB160" s="79"/>
      <c r="BC160" s="79"/>
      <c r="BD160" s="79">
        <v>2</v>
      </c>
      <c r="BE160" s="79"/>
      <c r="BF160" s="79"/>
      <c r="BG160" s="79"/>
      <c r="BH160" s="79"/>
      <c r="BI160" s="79"/>
      <c r="BJ160" s="79"/>
      <c r="BK160" s="79"/>
      <c r="BL160" s="79"/>
      <c r="BM160" s="79"/>
      <c r="BN160" s="79"/>
      <c r="BO160" s="79"/>
      <c r="BP160" s="79"/>
      <c r="BQ160" s="79"/>
      <c r="BR160" s="79"/>
      <c r="BS160" s="79"/>
      <c r="BT160" s="79">
        <v>3</v>
      </c>
      <c r="BU160" s="79"/>
      <c r="BV160" s="79"/>
      <c r="BW160" s="79"/>
      <c r="BX160" s="79"/>
      <c r="BY160" s="79"/>
      <c r="BZ160" s="79"/>
      <c r="CA160" s="79"/>
      <c r="CB160" s="79"/>
      <c r="CC160" s="79"/>
      <c r="CD160" s="79"/>
      <c r="CE160" s="79"/>
      <c r="CF160" s="79"/>
      <c r="CG160" s="79"/>
      <c r="CH160" s="79"/>
      <c r="CI160" s="79"/>
      <c r="CJ160" s="79">
        <v>4</v>
      </c>
      <c r="CK160" s="79"/>
      <c r="CL160" s="79"/>
      <c r="CM160" s="79"/>
      <c r="CN160" s="79"/>
      <c r="CO160" s="79"/>
      <c r="CP160" s="79"/>
      <c r="CQ160" s="79"/>
      <c r="CR160" s="79"/>
      <c r="CS160" s="79"/>
      <c r="CT160" s="79"/>
      <c r="CU160" s="79"/>
      <c r="CV160" s="79"/>
      <c r="CW160" s="79"/>
      <c r="CX160" s="79"/>
      <c r="CY160" s="79"/>
      <c r="CZ160" s="79"/>
      <c r="DA160" s="79"/>
    </row>
    <row r="161" spans="1:105" s="4" customFormat="1" ht="12.75">
      <c r="A161" s="161">
        <v>349</v>
      </c>
      <c r="B161" s="162"/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  <c r="AD161" s="162"/>
      <c r="AE161" s="162"/>
      <c r="AF161" s="162"/>
      <c r="AG161" s="162"/>
      <c r="AH161" s="162"/>
      <c r="AI161" s="162"/>
      <c r="AJ161" s="162"/>
      <c r="AK161" s="162"/>
      <c r="AL161" s="162"/>
      <c r="AM161" s="162"/>
      <c r="AN161" s="162"/>
      <c r="AO161" s="162"/>
      <c r="AP161" s="162"/>
      <c r="AQ161" s="162"/>
      <c r="AR161" s="162"/>
      <c r="AS161" s="162"/>
      <c r="AT161" s="162"/>
      <c r="AU161" s="162"/>
      <c r="AV161" s="162"/>
      <c r="AW161" s="162"/>
      <c r="AX161" s="162"/>
      <c r="AY161" s="162"/>
      <c r="AZ161" s="162"/>
      <c r="BA161" s="162"/>
      <c r="BB161" s="162"/>
      <c r="BC161" s="162"/>
      <c r="BD161" s="162"/>
      <c r="BE161" s="162"/>
      <c r="BF161" s="162"/>
      <c r="BG161" s="162"/>
      <c r="BH161" s="162"/>
      <c r="BI161" s="162"/>
      <c r="BJ161" s="162"/>
      <c r="BK161" s="162"/>
      <c r="BL161" s="162"/>
      <c r="BM161" s="162"/>
      <c r="BN161" s="162"/>
      <c r="BO161" s="162"/>
      <c r="BP161" s="162"/>
      <c r="BQ161" s="162"/>
      <c r="BR161" s="162"/>
      <c r="BS161" s="162"/>
      <c r="BT161" s="162"/>
      <c r="BU161" s="162"/>
      <c r="BV161" s="162"/>
      <c r="BW161" s="162"/>
      <c r="BX161" s="162"/>
      <c r="BY161" s="162"/>
      <c r="BZ161" s="162"/>
      <c r="CA161" s="162"/>
      <c r="CB161" s="162"/>
      <c r="CC161" s="162"/>
      <c r="CD161" s="162"/>
      <c r="CE161" s="162"/>
      <c r="CF161" s="162"/>
      <c r="CG161" s="162"/>
      <c r="CH161" s="162"/>
      <c r="CI161" s="162"/>
      <c r="CJ161" s="162"/>
      <c r="CK161" s="162"/>
      <c r="CL161" s="162"/>
      <c r="CM161" s="162"/>
      <c r="CN161" s="162"/>
      <c r="CO161" s="162"/>
      <c r="CP161" s="162"/>
      <c r="CQ161" s="162"/>
      <c r="CR161" s="162"/>
      <c r="CS161" s="162"/>
      <c r="CT161" s="162"/>
      <c r="CU161" s="162"/>
      <c r="CV161" s="162"/>
      <c r="CW161" s="162"/>
      <c r="CX161" s="162"/>
      <c r="CY161" s="162"/>
      <c r="CZ161" s="162"/>
      <c r="DA161" s="163"/>
    </row>
    <row r="162" spans="1:105" s="5" customFormat="1" ht="15" customHeight="1">
      <c r="A162" s="86" t="s">
        <v>31</v>
      </c>
      <c r="B162" s="86"/>
      <c r="C162" s="86"/>
      <c r="D162" s="86"/>
      <c r="E162" s="86"/>
      <c r="F162" s="86"/>
      <c r="G162" s="86"/>
      <c r="H162" s="87" t="s">
        <v>189</v>
      </c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3"/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  <c r="CE162" s="83"/>
      <c r="CF162" s="83"/>
      <c r="CG162" s="83"/>
      <c r="CH162" s="83"/>
      <c r="CI162" s="83"/>
      <c r="CJ162" s="83">
        <v>25388.8</v>
      </c>
      <c r="CK162" s="83"/>
      <c r="CL162" s="83"/>
      <c r="CM162" s="83"/>
      <c r="CN162" s="83"/>
      <c r="CO162" s="83"/>
      <c r="CP162" s="83"/>
      <c r="CQ162" s="83"/>
      <c r="CR162" s="83"/>
      <c r="CS162" s="83"/>
      <c r="CT162" s="83"/>
      <c r="CU162" s="83"/>
      <c r="CV162" s="83"/>
      <c r="CW162" s="83"/>
      <c r="CX162" s="83"/>
      <c r="CY162" s="83"/>
      <c r="CZ162" s="83"/>
      <c r="DA162" s="83"/>
    </row>
    <row r="163" spans="1:105" s="17" customFormat="1" ht="15" customHeight="1">
      <c r="A163" s="138"/>
      <c r="B163" s="138"/>
      <c r="C163" s="138"/>
      <c r="D163" s="138"/>
      <c r="E163" s="138"/>
      <c r="F163" s="138"/>
      <c r="G163" s="138"/>
      <c r="H163" s="92" t="s">
        <v>12</v>
      </c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2"/>
      <c r="BC163" s="93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 t="s">
        <v>13</v>
      </c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94">
        <f>CJ162</f>
        <v>25388.8</v>
      </c>
      <c r="CK163" s="94"/>
      <c r="CL163" s="94"/>
      <c r="CM163" s="94"/>
      <c r="CN163" s="94"/>
      <c r="CO163" s="94"/>
      <c r="CP163" s="94"/>
      <c r="CQ163" s="94"/>
      <c r="CR163" s="94"/>
      <c r="CS163" s="94"/>
      <c r="CT163" s="94"/>
      <c r="CU163" s="94"/>
      <c r="CV163" s="94"/>
      <c r="CW163" s="94"/>
      <c r="CX163" s="94"/>
      <c r="CY163" s="94"/>
      <c r="CZ163" s="94"/>
      <c r="DA163" s="94"/>
    </row>
    <row r="165" spans="88:105" ht="12" customHeight="1">
      <c r="CJ165" s="123"/>
      <c r="CK165" s="124"/>
      <c r="CL165" s="124"/>
      <c r="CM165" s="124"/>
      <c r="CN165" s="124"/>
      <c r="CO165" s="124"/>
      <c r="CP165" s="124"/>
      <c r="CQ165" s="124"/>
      <c r="CR165" s="124"/>
      <c r="CS165" s="124"/>
      <c r="CT165" s="124"/>
      <c r="CU165" s="124"/>
      <c r="CV165" s="124"/>
      <c r="CW165" s="124"/>
      <c r="CX165" s="124"/>
      <c r="CY165" s="124"/>
      <c r="CZ165" s="124"/>
      <c r="DA165" s="124"/>
    </row>
  </sheetData>
  <sheetProtection/>
  <mergeCells count="498">
    <mergeCell ref="A11:G11"/>
    <mergeCell ref="H11:BC11"/>
    <mergeCell ref="BD11:BS11"/>
    <mergeCell ref="BT11:CI11"/>
    <mergeCell ref="CJ11:DA11"/>
    <mergeCell ref="CJ9:DA9"/>
    <mergeCell ref="A10:G10"/>
    <mergeCell ref="H10:BC10"/>
    <mergeCell ref="BD10:BS10"/>
    <mergeCell ref="BT10:CI10"/>
    <mergeCell ref="BT12:CI12"/>
    <mergeCell ref="CJ12:DA12"/>
    <mergeCell ref="A133:G133"/>
    <mergeCell ref="H133:BC133"/>
    <mergeCell ref="BD132:BS132"/>
    <mergeCell ref="H126:BC126"/>
    <mergeCell ref="BD126:BS126"/>
    <mergeCell ref="BT133:CI133"/>
    <mergeCell ref="CJ132:DA132"/>
    <mergeCell ref="A119:G119"/>
    <mergeCell ref="X43:DA43"/>
    <mergeCell ref="A45:AO45"/>
    <mergeCell ref="AP45:DA45"/>
    <mergeCell ref="A32:F32"/>
    <mergeCell ref="A12:G12"/>
    <mergeCell ref="H12:BC12"/>
    <mergeCell ref="A41:DA41"/>
    <mergeCell ref="CM33:DA33"/>
    <mergeCell ref="CM34:DA34"/>
    <mergeCell ref="BD12:BS12"/>
    <mergeCell ref="A127:G127"/>
    <mergeCell ref="H127:BC127"/>
    <mergeCell ref="BT127:CI127"/>
    <mergeCell ref="A145:G145"/>
    <mergeCell ref="BT147:CI147"/>
    <mergeCell ref="BD50:BS50"/>
    <mergeCell ref="H119:AO119"/>
    <mergeCell ref="AP119:BE119"/>
    <mergeCell ref="BF119:BU119"/>
    <mergeCell ref="BV119:CK119"/>
    <mergeCell ref="H115:AO115"/>
    <mergeCell ref="H149:BS149"/>
    <mergeCell ref="BT149:CI149"/>
    <mergeCell ref="CJ149:DA149"/>
    <mergeCell ref="H147:BS147"/>
    <mergeCell ref="BD127:BS127"/>
    <mergeCell ref="CL119:DA119"/>
    <mergeCell ref="A149:G149"/>
    <mergeCell ref="CJ151:DA151"/>
    <mergeCell ref="BD9:BS9"/>
    <mergeCell ref="BT9:CI9"/>
    <mergeCell ref="BV115:CK115"/>
    <mergeCell ref="CL115:DA115"/>
    <mergeCell ref="A50:G50"/>
    <mergeCell ref="H50:BC50"/>
    <mergeCell ref="BT50:CI50"/>
    <mergeCell ref="CJ10:DA10"/>
    <mergeCell ref="CJ163:DA163"/>
    <mergeCell ref="A159:G159"/>
    <mergeCell ref="CJ147:DA147"/>
    <mergeCell ref="CJ141:DA141"/>
    <mergeCell ref="A141:G141"/>
    <mergeCell ref="CJ159:DA159"/>
    <mergeCell ref="H155:BS155"/>
    <mergeCell ref="CJ148:DA148"/>
    <mergeCell ref="CJ150:DA150"/>
    <mergeCell ref="H151:BS151"/>
    <mergeCell ref="A150:G150"/>
    <mergeCell ref="H150:BS150"/>
    <mergeCell ref="BT150:CI150"/>
    <mergeCell ref="A163:G163"/>
    <mergeCell ref="H163:BC163"/>
    <mergeCell ref="BD163:BS163"/>
    <mergeCell ref="BT163:CI163"/>
    <mergeCell ref="BT155:CI155"/>
    <mergeCell ref="BT136:CI136"/>
    <mergeCell ref="CJ155:DA155"/>
    <mergeCell ref="H159:BC159"/>
    <mergeCell ref="CJ160:DA160"/>
    <mergeCell ref="A160:G160"/>
    <mergeCell ref="H160:BC160"/>
    <mergeCell ref="BD160:BS160"/>
    <mergeCell ref="BT160:CI160"/>
    <mergeCell ref="A157:DA157"/>
    <mergeCell ref="H136:BC136"/>
    <mergeCell ref="BD136:BS136"/>
    <mergeCell ref="A151:G151"/>
    <mergeCell ref="BD159:BS159"/>
    <mergeCell ref="BT159:CI159"/>
    <mergeCell ref="BT132:CI132"/>
    <mergeCell ref="A134:G134"/>
    <mergeCell ref="H134:BC134"/>
    <mergeCell ref="BD134:BS134"/>
    <mergeCell ref="A155:G155"/>
    <mergeCell ref="A147:G147"/>
    <mergeCell ref="A161:DA161"/>
    <mergeCell ref="A130:DA130"/>
    <mergeCell ref="A132:G132"/>
    <mergeCell ref="H132:BC132"/>
    <mergeCell ref="CJ133:DA133"/>
    <mergeCell ref="BD133:BS133"/>
    <mergeCell ref="CJ137:DA137"/>
    <mergeCell ref="BT134:CI134"/>
    <mergeCell ref="A136:G136"/>
    <mergeCell ref="A128:G128"/>
    <mergeCell ref="H128:BC128"/>
    <mergeCell ref="BD128:BS128"/>
    <mergeCell ref="BT128:CI128"/>
    <mergeCell ref="A162:G162"/>
    <mergeCell ref="H162:BC162"/>
    <mergeCell ref="BD162:BS162"/>
    <mergeCell ref="BT162:CI162"/>
    <mergeCell ref="BD141:BS141"/>
    <mergeCell ref="BT146:CI146"/>
    <mergeCell ref="CJ128:DA128"/>
    <mergeCell ref="A126:G126"/>
    <mergeCell ref="A125:G125"/>
    <mergeCell ref="H125:BC125"/>
    <mergeCell ref="BD125:BS125"/>
    <mergeCell ref="BT125:CI125"/>
    <mergeCell ref="CJ125:DA125"/>
    <mergeCell ref="BT126:CI126"/>
    <mergeCell ref="CJ126:DA126"/>
    <mergeCell ref="CJ127:DA127"/>
    <mergeCell ref="H124:BC124"/>
    <mergeCell ref="BD124:BS124"/>
    <mergeCell ref="BT124:CI124"/>
    <mergeCell ref="CJ124:DA124"/>
    <mergeCell ref="BV120:CK120"/>
    <mergeCell ref="CL120:DA120"/>
    <mergeCell ref="A122:DA122"/>
    <mergeCell ref="A124:G124"/>
    <mergeCell ref="A120:G120"/>
    <mergeCell ref="H120:AO120"/>
    <mergeCell ref="AP120:BE120"/>
    <mergeCell ref="BF120:BU120"/>
    <mergeCell ref="A116:G116"/>
    <mergeCell ref="H116:AO116"/>
    <mergeCell ref="A114:G114"/>
    <mergeCell ref="H114:AO114"/>
    <mergeCell ref="AP114:BE114"/>
    <mergeCell ref="BF114:BU114"/>
    <mergeCell ref="A117:G117"/>
    <mergeCell ref="A115:G115"/>
    <mergeCell ref="CL112:DA112"/>
    <mergeCell ref="BV113:CK113"/>
    <mergeCell ref="CL113:DA113"/>
    <mergeCell ref="A113:G113"/>
    <mergeCell ref="H113:AO113"/>
    <mergeCell ref="BV114:CK114"/>
    <mergeCell ref="CL114:DA114"/>
    <mergeCell ref="AP113:BE113"/>
    <mergeCell ref="BF113:BU113"/>
    <mergeCell ref="A112:G112"/>
    <mergeCell ref="CJ106:DA106"/>
    <mergeCell ref="CJ108:DA108"/>
    <mergeCell ref="BD108:BS108"/>
    <mergeCell ref="BT108:CI108"/>
    <mergeCell ref="A106:G106"/>
    <mergeCell ref="H106:BC106"/>
    <mergeCell ref="BD106:BS106"/>
    <mergeCell ref="H108:BC108"/>
    <mergeCell ref="A108:G108"/>
    <mergeCell ref="BT106:CI106"/>
    <mergeCell ref="CL99:DA99"/>
    <mergeCell ref="A100:G100"/>
    <mergeCell ref="H100:AO100"/>
    <mergeCell ref="AP100:BE100"/>
    <mergeCell ref="BF100:BU100"/>
    <mergeCell ref="BV100:CK100"/>
    <mergeCell ref="CL100:DA100"/>
    <mergeCell ref="A99:G99"/>
    <mergeCell ref="H99:AO99"/>
    <mergeCell ref="AP99:BE99"/>
    <mergeCell ref="A94:DA94"/>
    <mergeCell ref="H96:AO96"/>
    <mergeCell ref="AP96:BE96"/>
    <mergeCell ref="BF96:BU96"/>
    <mergeCell ref="BV96:CK96"/>
    <mergeCell ref="CL96:DA96"/>
    <mergeCell ref="BF97:BU97"/>
    <mergeCell ref="A97:G97"/>
    <mergeCell ref="H97:AO97"/>
    <mergeCell ref="BV99:CK99"/>
    <mergeCell ref="BV97:CK97"/>
    <mergeCell ref="A96:G96"/>
    <mergeCell ref="CL98:DA98"/>
    <mergeCell ref="AP98:BE98"/>
    <mergeCell ref="BF98:BU98"/>
    <mergeCell ref="A104:G104"/>
    <mergeCell ref="H104:BC104"/>
    <mergeCell ref="BD104:BS104"/>
    <mergeCell ref="A98:G98"/>
    <mergeCell ref="A102:DA102"/>
    <mergeCell ref="H98:AO98"/>
    <mergeCell ref="BV98:CK98"/>
    <mergeCell ref="CJ104:DA104"/>
    <mergeCell ref="BF99:BU99"/>
    <mergeCell ref="A105:G105"/>
    <mergeCell ref="H105:BC105"/>
    <mergeCell ref="AP97:BE97"/>
    <mergeCell ref="BD105:BS105"/>
    <mergeCell ref="BT105:CI105"/>
    <mergeCell ref="CJ105:DA105"/>
    <mergeCell ref="BT104:CI104"/>
    <mergeCell ref="CL97:DA97"/>
    <mergeCell ref="A92:AO92"/>
    <mergeCell ref="AP92:DA92"/>
    <mergeCell ref="BT83:CI83"/>
    <mergeCell ref="CJ86:DA86"/>
    <mergeCell ref="A88:DA88"/>
    <mergeCell ref="H85:BC85"/>
    <mergeCell ref="BD85:BS85"/>
    <mergeCell ref="H84:BC84"/>
    <mergeCell ref="CJ84:DA84"/>
    <mergeCell ref="A85:G85"/>
    <mergeCell ref="BT85:CI85"/>
    <mergeCell ref="CJ85:DA85"/>
    <mergeCell ref="A76:DA76"/>
    <mergeCell ref="BD82:BS82"/>
    <mergeCell ref="BT82:CI82"/>
    <mergeCell ref="CJ82:DA82"/>
    <mergeCell ref="X78:DA78"/>
    <mergeCell ref="CJ73:DA73"/>
    <mergeCell ref="CJ74:DA74"/>
    <mergeCell ref="A80:AO80"/>
    <mergeCell ref="AP80:DA80"/>
    <mergeCell ref="H82:BC82"/>
    <mergeCell ref="BD71:BS71"/>
    <mergeCell ref="BT71:CI71"/>
    <mergeCell ref="CJ71:DA71"/>
    <mergeCell ref="BD72:BS72"/>
    <mergeCell ref="BD73:BS73"/>
    <mergeCell ref="X90:DA90"/>
    <mergeCell ref="A86:G86"/>
    <mergeCell ref="H86:BC86"/>
    <mergeCell ref="BD86:BS86"/>
    <mergeCell ref="CJ83:DA83"/>
    <mergeCell ref="BD83:BS83"/>
    <mergeCell ref="A84:G84"/>
    <mergeCell ref="BT86:CI86"/>
    <mergeCell ref="BD84:BS84"/>
    <mergeCell ref="BT84:CI84"/>
    <mergeCell ref="BT73:CI73"/>
    <mergeCell ref="A74:G74"/>
    <mergeCell ref="H74:BC74"/>
    <mergeCell ref="BD74:BS74"/>
    <mergeCell ref="BT72:CI72"/>
    <mergeCell ref="BT74:CI74"/>
    <mergeCell ref="CJ72:DA72"/>
    <mergeCell ref="A71:G71"/>
    <mergeCell ref="H71:BC71"/>
    <mergeCell ref="A72:G72"/>
    <mergeCell ref="H72:BC72"/>
    <mergeCell ref="A83:G83"/>
    <mergeCell ref="H83:BC83"/>
    <mergeCell ref="A73:G73"/>
    <mergeCell ref="H73:BC73"/>
    <mergeCell ref="A82:G82"/>
    <mergeCell ref="A64:DA64"/>
    <mergeCell ref="X66:DA66"/>
    <mergeCell ref="A68:AO68"/>
    <mergeCell ref="AP68:DA68"/>
    <mergeCell ref="A70:G70"/>
    <mergeCell ref="H70:BC70"/>
    <mergeCell ref="BD70:BS70"/>
    <mergeCell ref="BT70:CI70"/>
    <mergeCell ref="CJ70:DA70"/>
    <mergeCell ref="A62:G62"/>
    <mergeCell ref="H62:BC62"/>
    <mergeCell ref="BD62:BS62"/>
    <mergeCell ref="BT62:CD62"/>
    <mergeCell ref="CE62:DA62"/>
    <mergeCell ref="CE60:DA60"/>
    <mergeCell ref="A61:G61"/>
    <mergeCell ref="H61:BC61"/>
    <mergeCell ref="BD61:BS61"/>
    <mergeCell ref="BT61:CD61"/>
    <mergeCell ref="CE61:DA61"/>
    <mergeCell ref="A60:G60"/>
    <mergeCell ref="H60:BC60"/>
    <mergeCell ref="BD60:BS60"/>
    <mergeCell ref="BT60:CD60"/>
    <mergeCell ref="A57:AO57"/>
    <mergeCell ref="AP57:DA57"/>
    <mergeCell ref="A59:G59"/>
    <mergeCell ref="H59:BC59"/>
    <mergeCell ref="BD59:BS59"/>
    <mergeCell ref="BT59:CD59"/>
    <mergeCell ref="CE59:DA59"/>
    <mergeCell ref="A53:DA53"/>
    <mergeCell ref="X55:DA55"/>
    <mergeCell ref="H51:BC51"/>
    <mergeCell ref="BD51:BS51"/>
    <mergeCell ref="BT51:CI51"/>
    <mergeCell ref="CJ51:DA51"/>
    <mergeCell ref="BW32:CL32"/>
    <mergeCell ref="CM32:DA32"/>
    <mergeCell ref="A33:F33"/>
    <mergeCell ref="H33:BV33"/>
    <mergeCell ref="BW33:CL33"/>
    <mergeCell ref="A51:G51"/>
    <mergeCell ref="BD49:BS49"/>
    <mergeCell ref="BT49:CI49"/>
    <mergeCell ref="CJ49:DA49"/>
    <mergeCell ref="CJ50:DA50"/>
    <mergeCell ref="A39:DA39"/>
    <mergeCell ref="H34:BV34"/>
    <mergeCell ref="BW34:CL34"/>
    <mergeCell ref="H35:BV35"/>
    <mergeCell ref="CM37:DA37"/>
    <mergeCell ref="A36:F36"/>
    <mergeCell ref="A35:F35"/>
    <mergeCell ref="BW27:CL27"/>
    <mergeCell ref="CM27:DA27"/>
    <mergeCell ref="CM28:DA28"/>
    <mergeCell ref="A29:F29"/>
    <mergeCell ref="H29:BV29"/>
    <mergeCell ref="BW29:CL29"/>
    <mergeCell ref="CM29:DA29"/>
    <mergeCell ref="CM22:DA22"/>
    <mergeCell ref="A24:F24"/>
    <mergeCell ref="A30:F31"/>
    <mergeCell ref="H30:BV30"/>
    <mergeCell ref="BW30:CL31"/>
    <mergeCell ref="H24:BV24"/>
    <mergeCell ref="BW24:CL24"/>
    <mergeCell ref="CM24:DA24"/>
    <mergeCell ref="A25:F26"/>
    <mergeCell ref="H25:BV25"/>
    <mergeCell ref="A22:F22"/>
    <mergeCell ref="G22:BV22"/>
    <mergeCell ref="BW22:CL22"/>
    <mergeCell ref="BW25:CL26"/>
    <mergeCell ref="A28:F28"/>
    <mergeCell ref="H28:BV28"/>
    <mergeCell ref="BW28:CL28"/>
    <mergeCell ref="H26:BV26"/>
    <mergeCell ref="A27:F27"/>
    <mergeCell ref="H27:BV27"/>
    <mergeCell ref="BW36:CL36"/>
    <mergeCell ref="CM36:DA36"/>
    <mergeCell ref="BW35:CL35"/>
    <mergeCell ref="H32:BV32"/>
    <mergeCell ref="A23:F23"/>
    <mergeCell ref="G23:BV23"/>
    <mergeCell ref="BW23:CL23"/>
    <mergeCell ref="CM23:DA23"/>
    <mergeCell ref="CM35:DA35"/>
    <mergeCell ref="CM25:DA26"/>
    <mergeCell ref="CJ48:DA48"/>
    <mergeCell ref="H49:BC49"/>
    <mergeCell ref="A18:F18"/>
    <mergeCell ref="G18:AD18"/>
    <mergeCell ref="AE18:AY18"/>
    <mergeCell ref="H36:BV36"/>
    <mergeCell ref="A34:F34"/>
    <mergeCell ref="H47:BC47"/>
    <mergeCell ref="BD47:BS47"/>
    <mergeCell ref="BT47:CI47"/>
    <mergeCell ref="CJ17:DA17"/>
    <mergeCell ref="BR18:CI18"/>
    <mergeCell ref="BR16:CI16"/>
    <mergeCell ref="A15:F15"/>
    <mergeCell ref="G15:AD15"/>
    <mergeCell ref="G37:BV37"/>
    <mergeCell ref="BW37:CL37"/>
    <mergeCell ref="CJ18:DA18"/>
    <mergeCell ref="A20:DA20"/>
    <mergeCell ref="CM30:DA31"/>
    <mergeCell ref="A2:DA2"/>
    <mergeCell ref="AE6:BC6"/>
    <mergeCell ref="BD6:BS6"/>
    <mergeCell ref="BT6:CI6"/>
    <mergeCell ref="CJ4:DA4"/>
    <mergeCell ref="G6:AD6"/>
    <mergeCell ref="A6:F6"/>
    <mergeCell ref="BT5:CI5"/>
    <mergeCell ref="A5:F5"/>
    <mergeCell ref="G5:AD5"/>
    <mergeCell ref="A4:F4"/>
    <mergeCell ref="G4:AD4"/>
    <mergeCell ref="AE4:BC4"/>
    <mergeCell ref="A13:DA13"/>
    <mergeCell ref="BD4:BS4"/>
    <mergeCell ref="BT4:CI4"/>
    <mergeCell ref="CJ5:DA5"/>
    <mergeCell ref="BD5:BS5"/>
    <mergeCell ref="A9:G9"/>
    <mergeCell ref="H9:BC9"/>
    <mergeCell ref="CJ6:DA6"/>
    <mergeCell ref="A16:F16"/>
    <mergeCell ref="AZ17:BQ17"/>
    <mergeCell ref="BR15:CI15"/>
    <mergeCell ref="CJ15:DA15"/>
    <mergeCell ref="AZ15:BQ15"/>
    <mergeCell ref="CJ16:DA16"/>
    <mergeCell ref="A17:F17"/>
    <mergeCell ref="G17:AD17"/>
    <mergeCell ref="AE15:AY15"/>
    <mergeCell ref="AZ16:BQ16"/>
    <mergeCell ref="A135:G135"/>
    <mergeCell ref="H135:BC135"/>
    <mergeCell ref="BD135:BS135"/>
    <mergeCell ref="BT135:CI135"/>
    <mergeCell ref="AE5:BC5"/>
    <mergeCell ref="G16:AD16"/>
    <mergeCell ref="AE16:AY16"/>
    <mergeCell ref="A8:DA8"/>
    <mergeCell ref="AZ18:BQ18"/>
    <mergeCell ref="AE17:AY17"/>
    <mergeCell ref="A48:G48"/>
    <mergeCell ref="BR17:CI17"/>
    <mergeCell ref="A49:G49"/>
    <mergeCell ref="H31:BV31"/>
    <mergeCell ref="A107:G107"/>
    <mergeCell ref="H107:BC107"/>
    <mergeCell ref="BD107:BS107"/>
    <mergeCell ref="BT107:CI107"/>
    <mergeCell ref="A37:F37"/>
    <mergeCell ref="CJ47:DA47"/>
    <mergeCell ref="H48:BC48"/>
    <mergeCell ref="BD48:BS48"/>
    <mergeCell ref="BT48:CI48"/>
    <mergeCell ref="A47:G47"/>
    <mergeCell ref="CJ135:DA135"/>
    <mergeCell ref="AP116:BE116"/>
    <mergeCell ref="BF116:BU116"/>
    <mergeCell ref="BV116:CK116"/>
    <mergeCell ref="CL116:DA116"/>
    <mergeCell ref="CJ136:DA136"/>
    <mergeCell ref="CJ165:DA165"/>
    <mergeCell ref="CJ162:DA162"/>
    <mergeCell ref="A137:G137"/>
    <mergeCell ref="H137:BC137"/>
    <mergeCell ref="BD137:BS137"/>
    <mergeCell ref="A138:G138"/>
    <mergeCell ref="H138:BC138"/>
    <mergeCell ref="H141:BC141"/>
    <mergeCell ref="H146:BS146"/>
    <mergeCell ref="H112:AO112"/>
    <mergeCell ref="AP112:BE112"/>
    <mergeCell ref="AP117:BE117"/>
    <mergeCell ref="BF117:BU117"/>
    <mergeCell ref="BV117:CK117"/>
    <mergeCell ref="BF112:BU112"/>
    <mergeCell ref="BV112:CK112"/>
    <mergeCell ref="AP115:BE115"/>
    <mergeCell ref="BF115:BU115"/>
    <mergeCell ref="H117:AO117"/>
    <mergeCell ref="BT137:CI137"/>
    <mergeCell ref="H145:BS145"/>
    <mergeCell ref="BT141:CI141"/>
    <mergeCell ref="CJ138:DA138"/>
    <mergeCell ref="A140:G140"/>
    <mergeCell ref="CJ140:DA140"/>
    <mergeCell ref="CJ145:DA145"/>
    <mergeCell ref="BT145:CI145"/>
    <mergeCell ref="BT151:CI151"/>
    <mergeCell ref="H140:BC140"/>
    <mergeCell ref="BD140:BS140"/>
    <mergeCell ref="BT140:CI140"/>
    <mergeCell ref="BD138:BS138"/>
    <mergeCell ref="BT138:CI138"/>
    <mergeCell ref="A143:DA143"/>
    <mergeCell ref="CJ146:DA146"/>
    <mergeCell ref="A146:G146"/>
    <mergeCell ref="A148:G148"/>
    <mergeCell ref="BD139:BS139"/>
    <mergeCell ref="BT139:CI139"/>
    <mergeCell ref="CJ139:DA139"/>
    <mergeCell ref="A152:G152"/>
    <mergeCell ref="CJ134:DA134"/>
    <mergeCell ref="H152:BS152"/>
    <mergeCell ref="BT152:CI152"/>
    <mergeCell ref="CJ152:DA152"/>
    <mergeCell ref="H148:BS148"/>
    <mergeCell ref="BT148:CI148"/>
    <mergeCell ref="CL118:DA118"/>
    <mergeCell ref="A153:G153"/>
    <mergeCell ref="H153:BS153"/>
    <mergeCell ref="BT153:CI153"/>
    <mergeCell ref="CJ107:DA107"/>
    <mergeCell ref="CL117:DA117"/>
    <mergeCell ref="A110:DA110"/>
    <mergeCell ref="CJ153:DA153"/>
    <mergeCell ref="A139:G139"/>
    <mergeCell ref="H139:BC139"/>
    <mergeCell ref="A154:G154"/>
    <mergeCell ref="H154:BC154"/>
    <mergeCell ref="BD154:BS154"/>
    <mergeCell ref="BT154:CI154"/>
    <mergeCell ref="CJ154:DA154"/>
    <mergeCell ref="A118:G118"/>
    <mergeCell ref="H118:AO118"/>
    <mergeCell ref="AP118:BE118"/>
    <mergeCell ref="BF118:BU118"/>
    <mergeCell ref="BV118:CK11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
</oddHeader>
  </headerFooter>
  <rowBreaks count="3" manualBreakCount="3">
    <brk id="40" max="104" man="1"/>
    <brk id="87" max="104" man="1"/>
    <brk id="142" max="10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DA144"/>
  <sheetViews>
    <sheetView zoomScalePageLayoutView="0" workbookViewId="0" topLeftCell="A1">
      <selection activeCell="H125" sqref="H125:DA127"/>
    </sheetView>
  </sheetViews>
  <sheetFormatPr defaultColWidth="0.875" defaultRowHeight="12.75"/>
  <cols>
    <col min="1" max="1" width="4.625" style="2" customWidth="1"/>
    <col min="2" max="16384" width="0.875" style="2" customWidth="1"/>
  </cols>
  <sheetData>
    <row r="1" ht="3" customHeight="1"/>
    <row r="2" spans="1:105" s="6" customFormat="1" ht="14.25">
      <c r="A2" s="75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</row>
    <row r="3" ht="10.5" customHeight="1"/>
    <row r="4" spans="1:105" s="3" customFormat="1" ht="45" customHeight="1">
      <c r="A4" s="65" t="s">
        <v>0</v>
      </c>
      <c r="B4" s="66"/>
      <c r="C4" s="66"/>
      <c r="D4" s="66"/>
      <c r="E4" s="66"/>
      <c r="F4" s="67"/>
      <c r="G4" s="65" t="s">
        <v>24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7"/>
      <c r="AE4" s="65" t="s">
        <v>20</v>
      </c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7"/>
      <c r="BD4" s="65" t="s">
        <v>92</v>
      </c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7"/>
      <c r="BT4" s="65" t="s">
        <v>21</v>
      </c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7"/>
      <c r="CJ4" s="65" t="s">
        <v>22</v>
      </c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7"/>
    </row>
    <row r="5" spans="1:105" s="4" customFormat="1" ht="12.75">
      <c r="A5" s="79">
        <v>1</v>
      </c>
      <c r="B5" s="79"/>
      <c r="C5" s="79"/>
      <c r="D5" s="79"/>
      <c r="E5" s="79"/>
      <c r="F5" s="79"/>
      <c r="G5" s="79">
        <v>2</v>
      </c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>
        <v>3</v>
      </c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>
        <v>4</v>
      </c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>
        <v>5</v>
      </c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>
        <v>6</v>
      </c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</row>
    <row r="6" spans="1:105" s="5" customFormat="1" ht="15" customHeight="1">
      <c r="A6" s="86"/>
      <c r="B6" s="86"/>
      <c r="C6" s="86"/>
      <c r="D6" s="86"/>
      <c r="E6" s="86"/>
      <c r="F6" s="86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</row>
    <row r="7" spans="1:105" s="5" customFormat="1" ht="15" customHeight="1">
      <c r="A7" s="86"/>
      <c r="B7" s="86"/>
      <c r="C7" s="86"/>
      <c r="D7" s="86"/>
      <c r="E7" s="86"/>
      <c r="F7" s="86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</row>
    <row r="8" spans="1:105" s="5" customFormat="1" ht="15" customHeight="1">
      <c r="A8" s="86"/>
      <c r="B8" s="86"/>
      <c r="C8" s="86"/>
      <c r="D8" s="86"/>
      <c r="E8" s="86"/>
      <c r="F8" s="86"/>
      <c r="G8" s="128" t="s">
        <v>12</v>
      </c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9"/>
      <c r="AE8" s="88" t="s">
        <v>13</v>
      </c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 t="s">
        <v>13</v>
      </c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 t="s">
        <v>13</v>
      </c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</row>
    <row r="9" ht="12" customHeight="1"/>
    <row r="10" spans="1:105" s="6" customFormat="1" ht="14.25">
      <c r="A10" s="75" t="s">
        <v>23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</row>
    <row r="11" ht="10.5" customHeight="1"/>
    <row r="12" spans="1:105" s="3" customFormat="1" ht="55.5" customHeight="1">
      <c r="A12" s="65" t="s">
        <v>0</v>
      </c>
      <c r="B12" s="66"/>
      <c r="C12" s="66"/>
      <c r="D12" s="66"/>
      <c r="E12" s="66"/>
      <c r="F12" s="67"/>
      <c r="G12" s="65" t="s">
        <v>24</v>
      </c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7"/>
      <c r="AE12" s="65" t="s">
        <v>25</v>
      </c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7"/>
      <c r="AZ12" s="65" t="s">
        <v>26</v>
      </c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7"/>
      <c r="BR12" s="65" t="s">
        <v>27</v>
      </c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7"/>
      <c r="CJ12" s="65" t="s">
        <v>22</v>
      </c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7"/>
    </row>
    <row r="13" spans="1:105" s="4" customFormat="1" ht="12.75">
      <c r="A13" s="79">
        <v>1</v>
      </c>
      <c r="B13" s="79"/>
      <c r="C13" s="79"/>
      <c r="D13" s="79"/>
      <c r="E13" s="79"/>
      <c r="F13" s="79"/>
      <c r="G13" s="79">
        <v>2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>
        <v>3</v>
      </c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>
        <v>4</v>
      </c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>
        <v>5</v>
      </c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>
        <v>6</v>
      </c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</row>
    <row r="14" spans="1:105" s="5" customFormat="1" ht="21" customHeight="1">
      <c r="A14" s="86"/>
      <c r="B14" s="86"/>
      <c r="C14" s="86"/>
      <c r="D14" s="86"/>
      <c r="E14" s="86"/>
      <c r="F14" s="86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>
        <f>AE14*AZ14*BR14</f>
        <v>0</v>
      </c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</row>
    <row r="15" spans="1:105" s="17" customFormat="1" ht="15" customHeight="1">
      <c r="A15" s="138"/>
      <c r="B15" s="138"/>
      <c r="C15" s="138"/>
      <c r="D15" s="138"/>
      <c r="E15" s="138"/>
      <c r="F15" s="138"/>
      <c r="G15" s="92" t="s">
        <v>12</v>
      </c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3"/>
      <c r="AE15" s="85" t="s">
        <v>13</v>
      </c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 t="s">
        <v>13</v>
      </c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 t="s">
        <v>13</v>
      </c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>
        <f>CJ14</f>
        <v>0</v>
      </c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</row>
    <row r="16" ht="12" customHeight="1"/>
    <row r="17" spans="1:105" s="6" customFormat="1" ht="41.25" customHeight="1">
      <c r="A17" s="131" t="s">
        <v>28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</row>
    <row r="18" ht="10.5" customHeight="1"/>
    <row r="19" spans="1:105" ht="55.5" customHeight="1">
      <c r="A19" s="65" t="s">
        <v>0</v>
      </c>
      <c r="B19" s="66"/>
      <c r="C19" s="66"/>
      <c r="D19" s="66"/>
      <c r="E19" s="66"/>
      <c r="F19" s="67"/>
      <c r="G19" s="65" t="s">
        <v>86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7"/>
      <c r="BW19" s="65" t="s">
        <v>30</v>
      </c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7"/>
      <c r="CM19" s="65" t="s">
        <v>29</v>
      </c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7"/>
    </row>
    <row r="20" spans="1:105" s="1" customFormat="1" ht="12.75">
      <c r="A20" s="79">
        <v>1</v>
      </c>
      <c r="B20" s="79"/>
      <c r="C20" s="79"/>
      <c r="D20" s="79"/>
      <c r="E20" s="79"/>
      <c r="F20" s="79"/>
      <c r="G20" s="79">
        <v>2</v>
      </c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>
        <v>3</v>
      </c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>
        <v>4</v>
      </c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</row>
    <row r="21" spans="1:105" ht="15" customHeight="1">
      <c r="A21" s="86" t="s">
        <v>31</v>
      </c>
      <c r="B21" s="86"/>
      <c r="C21" s="86"/>
      <c r="D21" s="86"/>
      <c r="E21" s="86"/>
      <c r="F21" s="86"/>
      <c r="G21" s="11"/>
      <c r="H21" s="139" t="s">
        <v>42</v>
      </c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40"/>
      <c r="BW21" s="88" t="s">
        <v>13</v>
      </c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</row>
    <row r="22" spans="1:105" s="1" customFormat="1" ht="12.75">
      <c r="A22" s="144" t="s">
        <v>32</v>
      </c>
      <c r="B22" s="145"/>
      <c r="C22" s="145"/>
      <c r="D22" s="145"/>
      <c r="E22" s="145"/>
      <c r="F22" s="146"/>
      <c r="G22" s="13"/>
      <c r="H22" s="150" t="s">
        <v>2</v>
      </c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1"/>
      <c r="BW22" s="169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1"/>
      <c r="CM22" s="169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1"/>
    </row>
    <row r="23" spans="1:105" s="1" customFormat="1" ht="12.75">
      <c r="A23" s="147"/>
      <c r="B23" s="148"/>
      <c r="C23" s="148"/>
      <c r="D23" s="148"/>
      <c r="E23" s="148"/>
      <c r="F23" s="149"/>
      <c r="G23" s="12"/>
      <c r="H23" s="125" t="s">
        <v>43</v>
      </c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6"/>
      <c r="BW23" s="172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4"/>
      <c r="CM23" s="172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4"/>
    </row>
    <row r="24" spans="1:105" s="1" customFormat="1" ht="13.5" customHeight="1">
      <c r="A24" s="86" t="s">
        <v>33</v>
      </c>
      <c r="B24" s="86"/>
      <c r="C24" s="86"/>
      <c r="D24" s="86"/>
      <c r="E24" s="86"/>
      <c r="F24" s="86"/>
      <c r="G24" s="11"/>
      <c r="H24" s="142" t="s">
        <v>44</v>
      </c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3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</row>
    <row r="25" spans="1:105" s="1" customFormat="1" ht="26.25" customHeight="1">
      <c r="A25" s="86" t="s">
        <v>34</v>
      </c>
      <c r="B25" s="86"/>
      <c r="C25" s="86"/>
      <c r="D25" s="86"/>
      <c r="E25" s="86"/>
      <c r="F25" s="86"/>
      <c r="G25" s="11"/>
      <c r="H25" s="142" t="s">
        <v>45</v>
      </c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3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</row>
    <row r="26" spans="1:105" s="1" customFormat="1" ht="26.25" customHeight="1">
      <c r="A26" s="86" t="s">
        <v>35</v>
      </c>
      <c r="B26" s="86"/>
      <c r="C26" s="86"/>
      <c r="D26" s="86"/>
      <c r="E26" s="86"/>
      <c r="F26" s="86"/>
      <c r="G26" s="11"/>
      <c r="H26" s="139" t="s">
        <v>46</v>
      </c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40"/>
      <c r="BW26" s="88" t="s">
        <v>13</v>
      </c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</row>
    <row r="27" spans="1:105" s="1" customFormat="1" ht="12.75">
      <c r="A27" s="144" t="s">
        <v>36</v>
      </c>
      <c r="B27" s="145"/>
      <c r="C27" s="145"/>
      <c r="D27" s="145"/>
      <c r="E27" s="145"/>
      <c r="F27" s="146"/>
      <c r="G27" s="13"/>
      <c r="H27" s="150" t="s">
        <v>2</v>
      </c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1"/>
      <c r="BW27" s="169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1"/>
      <c r="CM27" s="169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1"/>
    </row>
    <row r="28" spans="1:105" s="1" customFormat="1" ht="25.5" customHeight="1">
      <c r="A28" s="147"/>
      <c r="B28" s="148"/>
      <c r="C28" s="148"/>
      <c r="D28" s="148"/>
      <c r="E28" s="148"/>
      <c r="F28" s="149"/>
      <c r="G28" s="12"/>
      <c r="H28" s="125" t="s">
        <v>47</v>
      </c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6"/>
      <c r="BW28" s="172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4"/>
      <c r="CM28" s="172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4"/>
    </row>
    <row r="29" spans="1:105" s="1" customFormat="1" ht="26.25" customHeight="1">
      <c r="A29" s="86" t="s">
        <v>37</v>
      </c>
      <c r="B29" s="86"/>
      <c r="C29" s="86"/>
      <c r="D29" s="86"/>
      <c r="E29" s="86"/>
      <c r="F29" s="86"/>
      <c r="G29" s="11"/>
      <c r="H29" s="142" t="s">
        <v>48</v>
      </c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3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</row>
    <row r="30" spans="1:105" s="1" customFormat="1" ht="27" customHeight="1">
      <c r="A30" s="86" t="s">
        <v>38</v>
      </c>
      <c r="B30" s="86"/>
      <c r="C30" s="86"/>
      <c r="D30" s="86"/>
      <c r="E30" s="86"/>
      <c r="F30" s="86"/>
      <c r="G30" s="11"/>
      <c r="H30" s="142" t="s">
        <v>49</v>
      </c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3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</row>
    <row r="31" spans="1:105" s="1" customFormat="1" ht="27" customHeight="1">
      <c r="A31" s="86" t="s">
        <v>39</v>
      </c>
      <c r="B31" s="86"/>
      <c r="C31" s="86"/>
      <c r="D31" s="86"/>
      <c r="E31" s="86"/>
      <c r="F31" s="86"/>
      <c r="G31" s="11"/>
      <c r="H31" s="142" t="s">
        <v>50</v>
      </c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3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</row>
    <row r="32" spans="1:105" s="1" customFormat="1" ht="27" customHeight="1">
      <c r="A32" s="86" t="s">
        <v>40</v>
      </c>
      <c r="B32" s="86"/>
      <c r="C32" s="86"/>
      <c r="D32" s="86"/>
      <c r="E32" s="86"/>
      <c r="F32" s="86"/>
      <c r="G32" s="11"/>
      <c r="H32" s="142" t="s">
        <v>50</v>
      </c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3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</row>
    <row r="33" spans="1:105" s="1" customFormat="1" ht="26.25" customHeight="1">
      <c r="A33" s="86" t="s">
        <v>41</v>
      </c>
      <c r="B33" s="86"/>
      <c r="C33" s="86"/>
      <c r="D33" s="86"/>
      <c r="E33" s="86"/>
      <c r="F33" s="86"/>
      <c r="G33" s="11"/>
      <c r="H33" s="139" t="s">
        <v>51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40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</row>
    <row r="34" spans="1:105" s="1" customFormat="1" ht="13.5" customHeight="1">
      <c r="A34" s="86"/>
      <c r="B34" s="86"/>
      <c r="C34" s="86"/>
      <c r="D34" s="86"/>
      <c r="E34" s="86"/>
      <c r="F34" s="86"/>
      <c r="G34" s="130" t="s">
        <v>12</v>
      </c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9"/>
      <c r="BW34" s="88" t="s">
        <v>13</v>
      </c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</row>
    <row r="35" ht="3" customHeight="1"/>
    <row r="36" spans="1:105" s="9" customFormat="1" ht="48" customHeight="1">
      <c r="A36" s="152" t="s">
        <v>94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</row>
    <row r="37" ht="12" customHeight="1"/>
    <row r="38" spans="1:105" s="6" customFormat="1" ht="14.25">
      <c r="A38" s="75" t="s">
        <v>52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</row>
    <row r="39" ht="6" customHeight="1"/>
    <row r="40" spans="1:105" s="6" customFormat="1" ht="14.25">
      <c r="A40" s="6" t="s">
        <v>16</v>
      </c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</row>
    <row r="41" spans="24:105" s="6" customFormat="1" ht="6" customHeight="1"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</row>
    <row r="42" spans="1:105" s="6" customFormat="1" ht="14.25">
      <c r="A42" s="77" t="s">
        <v>15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</row>
    <row r="43" ht="10.5" customHeight="1"/>
    <row r="44" spans="1:105" s="3" customFormat="1" ht="45" customHeight="1">
      <c r="A44" s="65" t="s">
        <v>0</v>
      </c>
      <c r="B44" s="66"/>
      <c r="C44" s="66"/>
      <c r="D44" s="66"/>
      <c r="E44" s="66"/>
      <c r="F44" s="66"/>
      <c r="G44" s="67"/>
      <c r="H44" s="65" t="s">
        <v>55</v>
      </c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7"/>
      <c r="BD44" s="65" t="s">
        <v>56</v>
      </c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7"/>
      <c r="BT44" s="65" t="s">
        <v>57</v>
      </c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7"/>
      <c r="CJ44" s="65" t="s">
        <v>54</v>
      </c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7"/>
    </row>
    <row r="45" spans="1:105" s="4" customFormat="1" ht="12.75">
      <c r="A45" s="79">
        <v>1</v>
      </c>
      <c r="B45" s="79"/>
      <c r="C45" s="79"/>
      <c r="D45" s="79"/>
      <c r="E45" s="79"/>
      <c r="F45" s="79"/>
      <c r="G45" s="79"/>
      <c r="H45" s="79">
        <v>2</v>
      </c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>
        <v>3</v>
      </c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>
        <v>4</v>
      </c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>
        <v>5</v>
      </c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</row>
    <row r="46" spans="1:105" s="5" customFormat="1" ht="15" customHeight="1">
      <c r="A46" s="86"/>
      <c r="B46" s="86"/>
      <c r="C46" s="86"/>
      <c r="D46" s="86"/>
      <c r="E46" s="86"/>
      <c r="F46" s="86"/>
      <c r="G46" s="86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</row>
    <row r="47" spans="1:105" s="5" customFormat="1" ht="15" customHeight="1">
      <c r="A47" s="86"/>
      <c r="B47" s="86"/>
      <c r="C47" s="86"/>
      <c r="D47" s="86"/>
      <c r="E47" s="86"/>
      <c r="F47" s="86"/>
      <c r="G47" s="86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</row>
    <row r="48" spans="1:105" s="5" customFormat="1" ht="15" customHeight="1">
      <c r="A48" s="86"/>
      <c r="B48" s="86"/>
      <c r="C48" s="86"/>
      <c r="D48" s="86"/>
      <c r="E48" s="86"/>
      <c r="F48" s="86"/>
      <c r="G48" s="86"/>
      <c r="H48" s="128" t="s">
        <v>12</v>
      </c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9"/>
      <c r="BD48" s="88" t="s">
        <v>13</v>
      </c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 t="s">
        <v>13</v>
      </c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</row>
    <row r="49" s="1" customFormat="1" ht="12" customHeight="1"/>
    <row r="50" spans="1:105" s="6" customFormat="1" ht="14.25">
      <c r="A50" s="75" t="s">
        <v>58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</row>
    <row r="51" ht="6" customHeight="1"/>
    <row r="52" spans="1:105" s="6" customFormat="1" ht="14.25">
      <c r="A52" s="6" t="s">
        <v>16</v>
      </c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</row>
    <row r="53" spans="24:105" s="6" customFormat="1" ht="6" customHeight="1"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</row>
    <row r="54" spans="1:105" s="6" customFormat="1" ht="14.25">
      <c r="A54" s="77" t="s">
        <v>15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</row>
    <row r="55" ht="10.5" customHeight="1"/>
    <row r="56" spans="1:105" s="3" customFormat="1" ht="55.5" customHeight="1">
      <c r="A56" s="65" t="s">
        <v>0</v>
      </c>
      <c r="B56" s="66"/>
      <c r="C56" s="66"/>
      <c r="D56" s="66"/>
      <c r="E56" s="66"/>
      <c r="F56" s="66"/>
      <c r="G56" s="67"/>
      <c r="H56" s="65" t="s">
        <v>19</v>
      </c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7"/>
      <c r="BD56" s="65" t="s">
        <v>59</v>
      </c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7"/>
      <c r="BT56" s="65" t="s">
        <v>60</v>
      </c>
      <c r="BU56" s="66"/>
      <c r="BV56" s="66"/>
      <c r="BW56" s="66"/>
      <c r="BX56" s="66"/>
      <c r="BY56" s="66"/>
      <c r="BZ56" s="66"/>
      <c r="CA56" s="66"/>
      <c r="CB56" s="66"/>
      <c r="CC56" s="66"/>
      <c r="CD56" s="67"/>
      <c r="CE56" s="65" t="s">
        <v>93</v>
      </c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7"/>
    </row>
    <row r="57" spans="1:105" s="4" customFormat="1" ht="12.75">
      <c r="A57" s="79">
        <v>1</v>
      </c>
      <c r="B57" s="79"/>
      <c r="C57" s="79"/>
      <c r="D57" s="79"/>
      <c r="E57" s="79"/>
      <c r="F57" s="79"/>
      <c r="G57" s="79"/>
      <c r="H57" s="79">
        <v>2</v>
      </c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>
        <v>3</v>
      </c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>
        <v>4</v>
      </c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>
        <v>5</v>
      </c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</row>
    <row r="58" spans="1:105" s="5" customFormat="1" ht="15" customHeight="1">
      <c r="A58" s="86"/>
      <c r="B58" s="86"/>
      <c r="C58" s="86"/>
      <c r="D58" s="86"/>
      <c r="E58" s="86"/>
      <c r="F58" s="86"/>
      <c r="G58" s="86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</row>
    <row r="59" spans="1:105" s="5" customFormat="1" ht="15" customHeight="1">
      <c r="A59" s="86"/>
      <c r="B59" s="86"/>
      <c r="C59" s="86"/>
      <c r="D59" s="86"/>
      <c r="E59" s="86"/>
      <c r="F59" s="86"/>
      <c r="G59" s="86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</row>
    <row r="60" spans="1:105" s="5" customFormat="1" ht="15" customHeight="1">
      <c r="A60" s="86"/>
      <c r="B60" s="86"/>
      <c r="C60" s="86"/>
      <c r="D60" s="86"/>
      <c r="E60" s="86"/>
      <c r="F60" s="86"/>
      <c r="G60" s="86"/>
      <c r="H60" s="128" t="s">
        <v>12</v>
      </c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9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 t="s">
        <v>13</v>
      </c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</row>
    <row r="61" ht="12" customHeight="1"/>
    <row r="62" spans="1:105" s="6" customFormat="1" ht="14.25">
      <c r="A62" s="75" t="s">
        <v>61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</row>
    <row r="63" ht="6" customHeight="1"/>
    <row r="64" spans="1:105" s="6" customFormat="1" ht="14.25">
      <c r="A64" s="6" t="s">
        <v>16</v>
      </c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</row>
    <row r="65" spans="24:105" s="6" customFormat="1" ht="6" customHeight="1"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</row>
    <row r="66" spans="1:105" s="6" customFormat="1" ht="14.25">
      <c r="A66" s="77" t="s">
        <v>15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</row>
    <row r="67" ht="10.5" customHeight="1"/>
    <row r="68" spans="1:105" s="3" customFormat="1" ht="45" customHeight="1">
      <c r="A68" s="65" t="s">
        <v>0</v>
      </c>
      <c r="B68" s="66"/>
      <c r="C68" s="66"/>
      <c r="D68" s="66"/>
      <c r="E68" s="66"/>
      <c r="F68" s="66"/>
      <c r="G68" s="67"/>
      <c r="H68" s="65" t="s">
        <v>55</v>
      </c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7"/>
      <c r="BD68" s="65" t="s">
        <v>56</v>
      </c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7"/>
      <c r="BT68" s="65" t="s">
        <v>57</v>
      </c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7"/>
      <c r="CJ68" s="65" t="s">
        <v>54</v>
      </c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7"/>
    </row>
    <row r="69" spans="1:105" s="4" customFormat="1" ht="12.75">
      <c r="A69" s="79">
        <v>1</v>
      </c>
      <c r="B69" s="79"/>
      <c r="C69" s="79"/>
      <c r="D69" s="79"/>
      <c r="E69" s="79"/>
      <c r="F69" s="79"/>
      <c r="G69" s="79"/>
      <c r="H69" s="79">
        <v>2</v>
      </c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>
        <v>3</v>
      </c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>
        <v>4</v>
      </c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>
        <v>5</v>
      </c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</row>
    <row r="70" spans="1:105" s="5" customFormat="1" ht="15" customHeight="1">
      <c r="A70" s="86"/>
      <c r="B70" s="86"/>
      <c r="C70" s="86"/>
      <c r="D70" s="86"/>
      <c r="E70" s="86"/>
      <c r="F70" s="86"/>
      <c r="G70" s="86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</row>
    <row r="71" spans="1:105" s="5" customFormat="1" ht="15" customHeight="1">
      <c r="A71" s="86"/>
      <c r="B71" s="86"/>
      <c r="C71" s="86"/>
      <c r="D71" s="86"/>
      <c r="E71" s="86"/>
      <c r="F71" s="86"/>
      <c r="G71" s="86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</row>
    <row r="72" spans="1:105" s="5" customFormat="1" ht="15" customHeight="1">
      <c r="A72" s="86"/>
      <c r="B72" s="86"/>
      <c r="C72" s="86"/>
      <c r="D72" s="86"/>
      <c r="E72" s="86"/>
      <c r="F72" s="86"/>
      <c r="G72" s="86"/>
      <c r="H72" s="128" t="s">
        <v>12</v>
      </c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9"/>
      <c r="BD72" s="88" t="s">
        <v>13</v>
      </c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 t="s">
        <v>13</v>
      </c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</row>
    <row r="73" ht="12" customHeight="1"/>
    <row r="74" spans="1:105" s="6" customFormat="1" ht="27" customHeight="1">
      <c r="A74" s="131" t="s">
        <v>62</v>
      </c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1"/>
      <c r="CA74" s="131"/>
      <c r="CB74" s="131"/>
      <c r="CC74" s="131"/>
      <c r="CD74" s="131"/>
      <c r="CE74" s="131"/>
      <c r="CF74" s="131"/>
      <c r="CG74" s="131"/>
      <c r="CH74" s="131"/>
      <c r="CI74" s="131"/>
      <c r="CJ74" s="131"/>
      <c r="CK74" s="131"/>
      <c r="CL74" s="131"/>
      <c r="CM74" s="131"/>
      <c r="CN74" s="131"/>
      <c r="CO74" s="131"/>
      <c r="CP74" s="131"/>
      <c r="CQ74" s="131"/>
      <c r="CR74" s="131"/>
      <c r="CS74" s="131"/>
      <c r="CT74" s="131"/>
      <c r="CU74" s="131"/>
      <c r="CV74" s="131"/>
      <c r="CW74" s="131"/>
      <c r="CX74" s="131"/>
      <c r="CY74" s="131"/>
      <c r="CZ74" s="131"/>
      <c r="DA74" s="131"/>
    </row>
    <row r="75" ht="6" customHeight="1"/>
    <row r="76" spans="1:105" s="6" customFormat="1" ht="14.25">
      <c r="A76" s="6" t="s">
        <v>16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</row>
    <row r="77" spans="24:105" s="6" customFormat="1" ht="6" customHeight="1"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</row>
    <row r="78" spans="1:105" s="6" customFormat="1" ht="14.25">
      <c r="A78" s="77" t="s">
        <v>15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</row>
    <row r="79" ht="10.5" customHeight="1"/>
    <row r="80" spans="1:105" s="3" customFormat="1" ht="45" customHeight="1">
      <c r="A80" s="65" t="s">
        <v>0</v>
      </c>
      <c r="B80" s="66"/>
      <c r="C80" s="66"/>
      <c r="D80" s="66"/>
      <c r="E80" s="66"/>
      <c r="F80" s="66"/>
      <c r="G80" s="67"/>
      <c r="H80" s="65" t="s">
        <v>55</v>
      </c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7"/>
      <c r="BD80" s="65" t="s">
        <v>56</v>
      </c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7"/>
      <c r="BT80" s="65" t="s">
        <v>57</v>
      </c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7"/>
      <c r="CJ80" s="65" t="s">
        <v>54</v>
      </c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7"/>
    </row>
    <row r="81" spans="1:105" s="4" customFormat="1" ht="12.75">
      <c r="A81" s="79">
        <v>1</v>
      </c>
      <c r="B81" s="79"/>
      <c r="C81" s="79"/>
      <c r="D81" s="79"/>
      <c r="E81" s="79"/>
      <c r="F81" s="79"/>
      <c r="G81" s="79"/>
      <c r="H81" s="79">
        <v>2</v>
      </c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>
        <v>3</v>
      </c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>
        <v>4</v>
      </c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>
        <v>5</v>
      </c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</row>
    <row r="82" spans="1:105" s="5" customFormat="1" ht="15" customHeight="1">
      <c r="A82" s="86"/>
      <c r="B82" s="86"/>
      <c r="C82" s="86"/>
      <c r="D82" s="86"/>
      <c r="E82" s="86"/>
      <c r="F82" s="86"/>
      <c r="G82" s="86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</row>
    <row r="83" spans="1:105" s="5" customFormat="1" ht="15" customHeight="1">
      <c r="A83" s="86"/>
      <c r="B83" s="86"/>
      <c r="C83" s="86"/>
      <c r="D83" s="86"/>
      <c r="E83" s="86"/>
      <c r="F83" s="86"/>
      <c r="G83" s="86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8"/>
      <c r="DA83" s="88"/>
    </row>
    <row r="84" spans="1:105" s="5" customFormat="1" ht="15" customHeight="1">
      <c r="A84" s="86"/>
      <c r="B84" s="86"/>
      <c r="C84" s="86"/>
      <c r="D84" s="86"/>
      <c r="E84" s="86"/>
      <c r="F84" s="86"/>
      <c r="G84" s="86"/>
      <c r="H84" s="128" t="s">
        <v>12</v>
      </c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9"/>
      <c r="BD84" s="88" t="s">
        <v>13</v>
      </c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 t="s">
        <v>13</v>
      </c>
      <c r="BU84" s="88"/>
      <c r="BV84" s="88"/>
      <c r="BW84" s="88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8"/>
      <c r="DA84" s="88"/>
    </row>
    <row r="85" ht="12" customHeight="1"/>
    <row r="86" spans="1:105" s="6" customFormat="1" ht="14.25">
      <c r="A86" s="75" t="s">
        <v>63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</row>
    <row r="87" ht="6" customHeight="1"/>
    <row r="88" spans="1:105" s="6" customFormat="1" ht="14.25">
      <c r="A88" s="6" t="s">
        <v>16</v>
      </c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</row>
    <row r="89" spans="24:105" s="6" customFormat="1" ht="6" customHeight="1"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</row>
    <row r="90" spans="1:105" s="6" customFormat="1" ht="14.25">
      <c r="A90" s="77" t="s">
        <v>15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8" t="s">
        <v>97</v>
      </c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</row>
    <row r="91" ht="10.5" customHeight="1"/>
    <row r="92" spans="1:105" s="6" customFormat="1" ht="14.25">
      <c r="A92" s="75" t="s">
        <v>64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</row>
    <row r="93" ht="10.5" customHeight="1"/>
    <row r="94" spans="1:105" s="3" customFormat="1" ht="45" customHeight="1">
      <c r="A94" s="71" t="s">
        <v>0</v>
      </c>
      <c r="B94" s="72"/>
      <c r="C94" s="72"/>
      <c r="D94" s="72"/>
      <c r="E94" s="72"/>
      <c r="F94" s="72"/>
      <c r="G94" s="73"/>
      <c r="H94" s="71" t="s">
        <v>19</v>
      </c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3"/>
      <c r="AP94" s="71" t="s">
        <v>66</v>
      </c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3"/>
      <c r="BF94" s="71" t="s">
        <v>67</v>
      </c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3"/>
      <c r="BV94" s="71" t="s">
        <v>68</v>
      </c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3"/>
      <c r="CL94" s="71" t="s">
        <v>22</v>
      </c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3"/>
    </row>
    <row r="95" spans="1:105" s="4" customFormat="1" ht="12.75">
      <c r="A95" s="79">
        <v>1</v>
      </c>
      <c r="B95" s="79"/>
      <c r="C95" s="79"/>
      <c r="D95" s="79"/>
      <c r="E95" s="79"/>
      <c r="F95" s="79"/>
      <c r="G95" s="79"/>
      <c r="H95" s="79">
        <v>2</v>
      </c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>
        <v>3</v>
      </c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>
        <v>4</v>
      </c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>
        <v>5</v>
      </c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>
        <v>6</v>
      </c>
      <c r="CM95" s="79"/>
      <c r="CN95" s="79"/>
      <c r="CO95" s="79"/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79"/>
    </row>
    <row r="96" spans="1:105" s="5" customFormat="1" ht="27.75" customHeight="1">
      <c r="A96" s="86"/>
      <c r="B96" s="86"/>
      <c r="C96" s="86"/>
      <c r="D96" s="86"/>
      <c r="E96" s="86"/>
      <c r="F96" s="86"/>
      <c r="G96" s="86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  <c r="DA96" s="83"/>
    </row>
    <row r="97" spans="1:105" s="17" customFormat="1" ht="15" customHeight="1">
      <c r="A97" s="138"/>
      <c r="B97" s="138"/>
      <c r="C97" s="138"/>
      <c r="D97" s="138"/>
      <c r="E97" s="138"/>
      <c r="F97" s="138"/>
      <c r="G97" s="138"/>
      <c r="H97" s="158" t="s">
        <v>65</v>
      </c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59"/>
      <c r="AI97" s="159"/>
      <c r="AJ97" s="159"/>
      <c r="AK97" s="159"/>
      <c r="AL97" s="159"/>
      <c r="AM97" s="159"/>
      <c r="AN97" s="159"/>
      <c r="AO97" s="160"/>
      <c r="AP97" s="85" t="s">
        <v>13</v>
      </c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 t="s">
        <v>13</v>
      </c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 t="s">
        <v>13</v>
      </c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94">
        <v>0</v>
      </c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</row>
    <row r="98" ht="10.5" customHeight="1"/>
    <row r="99" spans="1:105" s="6" customFormat="1" ht="14.25">
      <c r="A99" s="75" t="s">
        <v>69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</row>
    <row r="100" ht="10.5" customHeight="1"/>
    <row r="101" spans="1:105" s="3" customFormat="1" ht="45" customHeight="1">
      <c r="A101" s="65" t="s">
        <v>0</v>
      </c>
      <c r="B101" s="66"/>
      <c r="C101" s="66"/>
      <c r="D101" s="66"/>
      <c r="E101" s="66"/>
      <c r="F101" s="66"/>
      <c r="G101" s="67"/>
      <c r="H101" s="65" t="s">
        <v>19</v>
      </c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7"/>
      <c r="BD101" s="65" t="s">
        <v>70</v>
      </c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7"/>
      <c r="BT101" s="65" t="s">
        <v>71</v>
      </c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7"/>
      <c r="CJ101" s="65" t="s">
        <v>53</v>
      </c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7"/>
    </row>
    <row r="102" spans="1:105" s="4" customFormat="1" ht="12.75">
      <c r="A102" s="79">
        <v>1</v>
      </c>
      <c r="B102" s="79"/>
      <c r="C102" s="79"/>
      <c r="D102" s="79"/>
      <c r="E102" s="79"/>
      <c r="F102" s="79"/>
      <c r="G102" s="79"/>
      <c r="H102" s="79">
        <v>2</v>
      </c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>
        <v>3</v>
      </c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>
        <v>4</v>
      </c>
      <c r="BU102" s="79"/>
      <c r="BV102" s="79"/>
      <c r="BW102" s="79"/>
      <c r="BX102" s="79"/>
      <c r="BY102" s="79"/>
      <c r="BZ102" s="79"/>
      <c r="CA102" s="79"/>
      <c r="CB102" s="79"/>
      <c r="CC102" s="79"/>
      <c r="CD102" s="79"/>
      <c r="CE102" s="79"/>
      <c r="CF102" s="79"/>
      <c r="CG102" s="79"/>
      <c r="CH102" s="79"/>
      <c r="CI102" s="79"/>
      <c r="CJ102" s="79">
        <v>5</v>
      </c>
      <c r="CK102" s="79"/>
      <c r="CL102" s="79"/>
      <c r="CM102" s="79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79"/>
      <c r="CY102" s="79"/>
      <c r="CZ102" s="79"/>
      <c r="DA102" s="79"/>
    </row>
    <row r="103" spans="1:105" s="5" customFormat="1" ht="15" customHeight="1">
      <c r="A103" s="86"/>
      <c r="B103" s="86"/>
      <c r="C103" s="86"/>
      <c r="D103" s="86"/>
      <c r="E103" s="86"/>
      <c r="F103" s="86"/>
      <c r="G103" s="86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  <c r="CI103" s="83"/>
      <c r="CJ103" s="83"/>
      <c r="CK103" s="83"/>
      <c r="CL103" s="83"/>
      <c r="CM103" s="83"/>
      <c r="CN103" s="83"/>
      <c r="CO103" s="83"/>
      <c r="CP103" s="83"/>
      <c r="CQ103" s="83"/>
      <c r="CR103" s="83"/>
      <c r="CS103" s="83"/>
      <c r="CT103" s="83"/>
      <c r="CU103" s="83"/>
      <c r="CV103" s="83"/>
      <c r="CW103" s="83"/>
      <c r="CX103" s="83"/>
      <c r="CY103" s="83"/>
      <c r="CZ103" s="83"/>
      <c r="DA103" s="83"/>
    </row>
    <row r="104" spans="1:105" s="17" customFormat="1" ht="15" customHeight="1">
      <c r="A104" s="138"/>
      <c r="B104" s="138"/>
      <c r="C104" s="138"/>
      <c r="D104" s="138"/>
      <c r="E104" s="138"/>
      <c r="F104" s="138"/>
      <c r="G104" s="138"/>
      <c r="H104" s="92" t="s">
        <v>12</v>
      </c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3"/>
      <c r="BD104" s="85" t="s">
        <v>13</v>
      </c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 t="s">
        <v>13</v>
      </c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94">
        <f>CJ103</f>
        <v>0</v>
      </c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</row>
    <row r="105" ht="10.5" customHeight="1"/>
    <row r="106" spans="1:105" s="6" customFormat="1" ht="14.25">
      <c r="A106" s="75" t="s">
        <v>72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5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  <c r="CW106" s="75"/>
      <c r="CX106" s="75"/>
      <c r="CY106" s="75"/>
      <c r="CZ106" s="75"/>
      <c r="DA106" s="75"/>
    </row>
    <row r="107" ht="10.5" customHeight="1"/>
    <row r="108" spans="1:105" s="3" customFormat="1" ht="45" customHeight="1">
      <c r="A108" s="71" t="s">
        <v>0</v>
      </c>
      <c r="B108" s="72"/>
      <c r="C108" s="72"/>
      <c r="D108" s="72"/>
      <c r="E108" s="72"/>
      <c r="F108" s="72"/>
      <c r="G108" s="73"/>
      <c r="H108" s="71" t="s">
        <v>55</v>
      </c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3"/>
      <c r="AP108" s="71" t="s">
        <v>73</v>
      </c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3"/>
      <c r="BF108" s="71" t="s">
        <v>74</v>
      </c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3"/>
      <c r="BV108" s="71" t="s">
        <v>75</v>
      </c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3"/>
      <c r="CL108" s="71" t="s">
        <v>76</v>
      </c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3"/>
    </row>
    <row r="109" spans="1:105" s="4" customFormat="1" ht="12.75">
      <c r="A109" s="79">
        <v>1</v>
      </c>
      <c r="B109" s="79"/>
      <c r="C109" s="79"/>
      <c r="D109" s="79"/>
      <c r="E109" s="79"/>
      <c r="F109" s="79"/>
      <c r="G109" s="79"/>
      <c r="H109" s="79">
        <v>2</v>
      </c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>
        <v>4</v>
      </c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>
        <v>5</v>
      </c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>
        <v>6</v>
      </c>
      <c r="BW109" s="79"/>
      <c r="BX109" s="79"/>
      <c r="BY109" s="79"/>
      <c r="BZ109" s="79"/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>
        <v>6</v>
      </c>
      <c r="CM109" s="79"/>
      <c r="CN109" s="79"/>
      <c r="CO109" s="79"/>
      <c r="CP109" s="79"/>
      <c r="CQ109" s="79"/>
      <c r="CR109" s="79"/>
      <c r="CS109" s="79"/>
      <c r="CT109" s="79"/>
      <c r="CU109" s="79"/>
      <c r="CV109" s="79"/>
      <c r="CW109" s="79"/>
      <c r="CX109" s="79"/>
      <c r="CY109" s="79"/>
      <c r="CZ109" s="79"/>
      <c r="DA109" s="79"/>
    </row>
    <row r="110" spans="1:105" s="5" customFormat="1" ht="15" customHeight="1">
      <c r="A110" s="86"/>
      <c r="B110" s="86"/>
      <c r="C110" s="86"/>
      <c r="D110" s="86"/>
      <c r="E110" s="86"/>
      <c r="F110" s="86"/>
      <c r="G110" s="86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3"/>
    </row>
    <row r="111" spans="1:105" s="17" customFormat="1" ht="15" customHeight="1">
      <c r="A111" s="138"/>
      <c r="B111" s="138"/>
      <c r="C111" s="138"/>
      <c r="D111" s="138"/>
      <c r="E111" s="138"/>
      <c r="F111" s="138"/>
      <c r="G111" s="138"/>
      <c r="H111" s="91" t="s">
        <v>12</v>
      </c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3"/>
      <c r="AP111" s="85" t="s">
        <v>13</v>
      </c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 t="s">
        <v>13</v>
      </c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 t="s">
        <v>13</v>
      </c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94">
        <v>0</v>
      </c>
      <c r="CM111" s="94"/>
      <c r="CN111" s="94"/>
      <c r="CO111" s="94"/>
      <c r="CP111" s="94"/>
      <c r="CQ111" s="94"/>
      <c r="CR111" s="94"/>
      <c r="CS111" s="94"/>
      <c r="CT111" s="94"/>
      <c r="CU111" s="94"/>
      <c r="CV111" s="94"/>
      <c r="CW111" s="94"/>
      <c r="CX111" s="94"/>
      <c r="CY111" s="94"/>
      <c r="CZ111" s="94"/>
      <c r="DA111" s="94"/>
    </row>
    <row r="112" ht="12" customHeight="1"/>
    <row r="113" spans="1:105" s="6" customFormat="1" ht="14.25">
      <c r="A113" s="75" t="s">
        <v>80</v>
      </c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  <c r="CH113" s="75"/>
      <c r="CI113" s="75"/>
      <c r="CJ113" s="75"/>
      <c r="CK113" s="75"/>
      <c r="CL113" s="75"/>
      <c r="CM113" s="75"/>
      <c r="CN113" s="75"/>
      <c r="CO113" s="75"/>
      <c r="CP113" s="75"/>
      <c r="CQ113" s="75"/>
      <c r="CR113" s="75"/>
      <c r="CS113" s="75"/>
      <c r="CT113" s="75"/>
      <c r="CU113" s="75"/>
      <c r="CV113" s="75"/>
      <c r="CW113" s="75"/>
      <c r="CX113" s="75"/>
      <c r="CY113" s="75"/>
      <c r="CZ113" s="75"/>
      <c r="DA113" s="75"/>
    </row>
    <row r="114" ht="10.5" customHeight="1"/>
    <row r="115" spans="1:105" s="3" customFormat="1" ht="45" customHeight="1">
      <c r="A115" s="65" t="s">
        <v>0</v>
      </c>
      <c r="B115" s="66"/>
      <c r="C115" s="66"/>
      <c r="D115" s="66"/>
      <c r="E115" s="66"/>
      <c r="F115" s="66"/>
      <c r="G115" s="67"/>
      <c r="H115" s="65" t="s">
        <v>55</v>
      </c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7"/>
      <c r="BD115" s="65" t="s">
        <v>77</v>
      </c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7"/>
      <c r="BT115" s="65" t="s">
        <v>79</v>
      </c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7"/>
      <c r="CJ115" s="65" t="s">
        <v>78</v>
      </c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7"/>
    </row>
    <row r="116" spans="1:105" s="4" customFormat="1" ht="12.75">
      <c r="A116" s="79">
        <v>1</v>
      </c>
      <c r="B116" s="79"/>
      <c r="C116" s="79"/>
      <c r="D116" s="79"/>
      <c r="E116" s="79"/>
      <c r="F116" s="79"/>
      <c r="G116" s="79"/>
      <c r="H116" s="79">
        <v>2</v>
      </c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>
        <v>4</v>
      </c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>
        <v>5</v>
      </c>
      <c r="BU116" s="79"/>
      <c r="BV116" s="79"/>
      <c r="BW116" s="79"/>
      <c r="BX116" s="79"/>
      <c r="BY116" s="79"/>
      <c r="BZ116" s="79"/>
      <c r="CA116" s="79"/>
      <c r="CB116" s="79"/>
      <c r="CC116" s="79"/>
      <c r="CD116" s="79"/>
      <c r="CE116" s="79"/>
      <c r="CF116" s="79"/>
      <c r="CG116" s="79"/>
      <c r="CH116" s="79"/>
      <c r="CI116" s="79"/>
      <c r="CJ116" s="79">
        <v>6</v>
      </c>
      <c r="CK116" s="79"/>
      <c r="CL116" s="79"/>
      <c r="CM116" s="79"/>
      <c r="CN116" s="79"/>
      <c r="CO116" s="79"/>
      <c r="CP116" s="79"/>
      <c r="CQ116" s="79"/>
      <c r="CR116" s="79"/>
      <c r="CS116" s="79"/>
      <c r="CT116" s="79"/>
      <c r="CU116" s="79"/>
      <c r="CV116" s="79"/>
      <c r="CW116" s="79"/>
      <c r="CX116" s="79"/>
      <c r="CY116" s="79"/>
      <c r="CZ116" s="79"/>
      <c r="DA116" s="79"/>
    </row>
    <row r="117" spans="1:105" s="5" customFormat="1" ht="15" customHeight="1">
      <c r="A117" s="86"/>
      <c r="B117" s="86"/>
      <c r="C117" s="86"/>
      <c r="D117" s="86"/>
      <c r="E117" s="86"/>
      <c r="F117" s="86"/>
      <c r="G117" s="86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  <c r="BZ117" s="88"/>
      <c r="CA117" s="88"/>
      <c r="CB117" s="88"/>
      <c r="CC117" s="88"/>
      <c r="CD117" s="88"/>
      <c r="CE117" s="88"/>
      <c r="CF117" s="88"/>
      <c r="CG117" s="88"/>
      <c r="CH117" s="88"/>
      <c r="CI117" s="88"/>
      <c r="CJ117" s="88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  <c r="CU117" s="88"/>
      <c r="CV117" s="88"/>
      <c r="CW117" s="88"/>
      <c r="CX117" s="88"/>
      <c r="CY117" s="88"/>
      <c r="CZ117" s="88"/>
      <c r="DA117" s="88"/>
    </row>
    <row r="118" spans="1:105" s="5" customFormat="1" ht="15" customHeight="1">
      <c r="A118" s="86"/>
      <c r="B118" s="86"/>
      <c r="C118" s="86"/>
      <c r="D118" s="86"/>
      <c r="E118" s="86"/>
      <c r="F118" s="86"/>
      <c r="G118" s="86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88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  <c r="CU118" s="88"/>
      <c r="CV118" s="88"/>
      <c r="CW118" s="88"/>
      <c r="CX118" s="88"/>
      <c r="CY118" s="88"/>
      <c r="CZ118" s="88"/>
      <c r="DA118" s="88"/>
    </row>
    <row r="119" spans="1:105" s="5" customFormat="1" ht="15" customHeight="1">
      <c r="A119" s="86"/>
      <c r="B119" s="86"/>
      <c r="C119" s="86"/>
      <c r="D119" s="86"/>
      <c r="E119" s="86"/>
      <c r="F119" s="86"/>
      <c r="G119" s="86"/>
      <c r="H119" s="128" t="s">
        <v>12</v>
      </c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  <c r="AR119" s="128"/>
      <c r="AS119" s="128"/>
      <c r="AT119" s="128"/>
      <c r="AU119" s="128"/>
      <c r="AV119" s="128"/>
      <c r="AW119" s="128"/>
      <c r="AX119" s="128"/>
      <c r="AY119" s="128"/>
      <c r="AZ119" s="128"/>
      <c r="BA119" s="128"/>
      <c r="BB119" s="128"/>
      <c r="BC119" s="129"/>
      <c r="BD119" s="88" t="s">
        <v>13</v>
      </c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 t="s">
        <v>13</v>
      </c>
      <c r="BU119" s="88"/>
      <c r="BV119" s="88"/>
      <c r="BW119" s="88"/>
      <c r="BX119" s="88"/>
      <c r="BY119" s="88"/>
      <c r="BZ119" s="88"/>
      <c r="CA119" s="88"/>
      <c r="CB119" s="88"/>
      <c r="CC119" s="88"/>
      <c r="CD119" s="88"/>
      <c r="CE119" s="88"/>
      <c r="CF119" s="88"/>
      <c r="CG119" s="88"/>
      <c r="CH119" s="88"/>
      <c r="CI119" s="88"/>
      <c r="CJ119" s="88" t="s">
        <v>13</v>
      </c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  <c r="CU119" s="88"/>
      <c r="CV119" s="88"/>
      <c r="CW119" s="88"/>
      <c r="CX119" s="88"/>
      <c r="CY119" s="88"/>
      <c r="CZ119" s="88"/>
      <c r="DA119" s="88"/>
    </row>
    <row r="120" ht="12" customHeight="1"/>
    <row r="121" spans="1:105" s="6" customFormat="1" ht="14.25">
      <c r="A121" s="75" t="s">
        <v>81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  <c r="CH121" s="75"/>
      <c r="CI121" s="75"/>
      <c r="CJ121" s="75"/>
      <c r="CK121" s="75"/>
      <c r="CL121" s="75"/>
      <c r="CM121" s="75"/>
      <c r="CN121" s="75"/>
      <c r="CO121" s="75"/>
      <c r="CP121" s="75"/>
      <c r="CQ121" s="75"/>
      <c r="CR121" s="75"/>
      <c r="CS121" s="75"/>
      <c r="CT121" s="75"/>
      <c r="CU121" s="75"/>
      <c r="CV121" s="75"/>
      <c r="CW121" s="75"/>
      <c r="CX121" s="75"/>
      <c r="CY121" s="75"/>
      <c r="CZ121" s="75"/>
      <c r="DA121" s="75"/>
    </row>
    <row r="122" ht="10.5" customHeight="1"/>
    <row r="123" spans="1:105" s="3" customFormat="1" ht="45" customHeight="1">
      <c r="A123" s="65" t="s">
        <v>0</v>
      </c>
      <c r="B123" s="66"/>
      <c r="C123" s="66"/>
      <c r="D123" s="66"/>
      <c r="E123" s="66"/>
      <c r="F123" s="66"/>
      <c r="G123" s="67"/>
      <c r="H123" s="65" t="s">
        <v>19</v>
      </c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7"/>
      <c r="BD123" s="65" t="s">
        <v>82</v>
      </c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7"/>
      <c r="BT123" s="65" t="s">
        <v>83</v>
      </c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7"/>
      <c r="CJ123" s="65" t="s">
        <v>84</v>
      </c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7"/>
    </row>
    <row r="124" spans="1:105" s="4" customFormat="1" ht="12.75">
      <c r="A124" s="79">
        <v>1</v>
      </c>
      <c r="B124" s="79"/>
      <c r="C124" s="79"/>
      <c r="D124" s="79"/>
      <c r="E124" s="79"/>
      <c r="F124" s="79"/>
      <c r="G124" s="79"/>
      <c r="H124" s="79">
        <v>2</v>
      </c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  <c r="AZ124" s="79"/>
      <c r="BA124" s="79"/>
      <c r="BB124" s="79"/>
      <c r="BC124" s="79"/>
      <c r="BD124" s="79">
        <v>3</v>
      </c>
      <c r="BE124" s="79"/>
      <c r="BF124" s="79"/>
      <c r="BG124" s="79"/>
      <c r="BH124" s="79"/>
      <c r="BI124" s="79"/>
      <c r="BJ124" s="79"/>
      <c r="BK124" s="79"/>
      <c r="BL124" s="79"/>
      <c r="BM124" s="79"/>
      <c r="BN124" s="79"/>
      <c r="BO124" s="79"/>
      <c r="BP124" s="79"/>
      <c r="BQ124" s="79"/>
      <c r="BR124" s="79"/>
      <c r="BS124" s="79"/>
      <c r="BT124" s="79">
        <v>4</v>
      </c>
      <c r="BU124" s="79"/>
      <c r="BV124" s="79"/>
      <c r="BW124" s="79"/>
      <c r="BX124" s="79"/>
      <c r="BY124" s="79"/>
      <c r="BZ124" s="79"/>
      <c r="CA124" s="79"/>
      <c r="CB124" s="79"/>
      <c r="CC124" s="79"/>
      <c r="CD124" s="79"/>
      <c r="CE124" s="79"/>
      <c r="CF124" s="79"/>
      <c r="CG124" s="79"/>
      <c r="CH124" s="79"/>
      <c r="CI124" s="79"/>
      <c r="CJ124" s="79">
        <v>5</v>
      </c>
      <c r="CK124" s="79"/>
      <c r="CL124" s="79"/>
      <c r="CM124" s="79"/>
      <c r="CN124" s="79"/>
      <c r="CO124" s="79"/>
      <c r="CP124" s="79"/>
      <c r="CQ124" s="79"/>
      <c r="CR124" s="79"/>
      <c r="CS124" s="79"/>
      <c r="CT124" s="79"/>
      <c r="CU124" s="79"/>
      <c r="CV124" s="79"/>
      <c r="CW124" s="79"/>
      <c r="CX124" s="79"/>
      <c r="CY124" s="79"/>
      <c r="CZ124" s="79"/>
      <c r="DA124" s="79"/>
    </row>
    <row r="125" spans="1:105" s="5" customFormat="1" ht="29.25" customHeight="1">
      <c r="A125" s="86" t="s">
        <v>31</v>
      </c>
      <c r="B125" s="86"/>
      <c r="C125" s="86"/>
      <c r="D125" s="86"/>
      <c r="E125" s="86"/>
      <c r="F125" s="86"/>
      <c r="G125" s="86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  <c r="BZ125" s="88"/>
      <c r="CA125" s="88"/>
      <c r="CB125" s="88"/>
      <c r="CC125" s="88"/>
      <c r="CD125" s="88"/>
      <c r="CE125" s="88"/>
      <c r="CF125" s="88"/>
      <c r="CG125" s="88"/>
      <c r="CH125" s="88"/>
      <c r="CI125" s="88"/>
      <c r="CJ125" s="83"/>
      <c r="CK125" s="83"/>
      <c r="CL125" s="83"/>
      <c r="CM125" s="83"/>
      <c r="CN125" s="83"/>
      <c r="CO125" s="83"/>
      <c r="CP125" s="83"/>
      <c r="CQ125" s="83"/>
      <c r="CR125" s="83"/>
      <c r="CS125" s="83"/>
      <c r="CT125" s="83"/>
      <c r="CU125" s="83"/>
      <c r="CV125" s="83"/>
      <c r="CW125" s="83"/>
      <c r="CX125" s="83"/>
      <c r="CY125" s="83"/>
      <c r="CZ125" s="83"/>
      <c r="DA125" s="83"/>
    </row>
    <row r="126" spans="1:105" s="5" customFormat="1" ht="29.25" customHeight="1">
      <c r="A126" s="86" t="s">
        <v>35</v>
      </c>
      <c r="B126" s="86"/>
      <c r="C126" s="86"/>
      <c r="D126" s="86"/>
      <c r="E126" s="86"/>
      <c r="F126" s="86"/>
      <c r="G126" s="86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  <c r="BZ126" s="88"/>
      <c r="CA126" s="88"/>
      <c r="CB126" s="88"/>
      <c r="CC126" s="88"/>
      <c r="CD126" s="88"/>
      <c r="CE126" s="88"/>
      <c r="CF126" s="88"/>
      <c r="CG126" s="88"/>
      <c r="CH126" s="88"/>
      <c r="CI126" s="88"/>
      <c r="CJ126" s="83"/>
      <c r="CK126" s="83"/>
      <c r="CL126" s="83"/>
      <c r="CM126" s="83"/>
      <c r="CN126" s="83"/>
      <c r="CO126" s="83"/>
      <c r="CP126" s="83"/>
      <c r="CQ126" s="83"/>
      <c r="CR126" s="83"/>
      <c r="CS126" s="83"/>
      <c r="CT126" s="83"/>
      <c r="CU126" s="83"/>
      <c r="CV126" s="83"/>
      <c r="CW126" s="83"/>
      <c r="CX126" s="83"/>
      <c r="CY126" s="83"/>
      <c r="CZ126" s="83"/>
      <c r="DA126" s="83"/>
    </row>
    <row r="127" spans="1:105" s="5" customFormat="1" ht="29.25" customHeight="1">
      <c r="A127" s="86" t="s">
        <v>41</v>
      </c>
      <c r="B127" s="86"/>
      <c r="C127" s="86"/>
      <c r="D127" s="86"/>
      <c r="E127" s="86"/>
      <c r="F127" s="86"/>
      <c r="G127" s="86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  <c r="BZ127" s="88"/>
      <c r="CA127" s="88"/>
      <c r="CB127" s="88"/>
      <c r="CC127" s="88"/>
      <c r="CD127" s="88"/>
      <c r="CE127" s="88"/>
      <c r="CF127" s="88"/>
      <c r="CG127" s="88"/>
      <c r="CH127" s="88"/>
      <c r="CI127" s="88"/>
      <c r="CJ127" s="83"/>
      <c r="CK127" s="83"/>
      <c r="CL127" s="83"/>
      <c r="CM127" s="83"/>
      <c r="CN127" s="83"/>
      <c r="CO127" s="83"/>
      <c r="CP127" s="83"/>
      <c r="CQ127" s="83"/>
      <c r="CR127" s="83"/>
      <c r="CS127" s="83"/>
      <c r="CT127" s="83"/>
      <c r="CU127" s="83"/>
      <c r="CV127" s="83"/>
      <c r="CW127" s="83"/>
      <c r="CX127" s="83"/>
      <c r="CY127" s="83"/>
      <c r="CZ127" s="83"/>
      <c r="DA127" s="83"/>
    </row>
    <row r="128" spans="1:105" s="17" customFormat="1" ht="15" customHeight="1">
      <c r="A128" s="138"/>
      <c r="B128" s="138"/>
      <c r="C128" s="138"/>
      <c r="D128" s="138"/>
      <c r="E128" s="138"/>
      <c r="F128" s="138"/>
      <c r="G128" s="138"/>
      <c r="H128" s="92" t="s">
        <v>12</v>
      </c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93"/>
      <c r="BD128" s="85" t="s">
        <v>13</v>
      </c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 t="s">
        <v>13</v>
      </c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94">
        <f>SUM(CJ125:CJ127)</f>
        <v>0</v>
      </c>
      <c r="CK128" s="94"/>
      <c r="CL128" s="94"/>
      <c r="CM128" s="94"/>
      <c r="CN128" s="94"/>
      <c r="CO128" s="94"/>
      <c r="CP128" s="94"/>
      <c r="CQ128" s="94"/>
      <c r="CR128" s="94"/>
      <c r="CS128" s="94"/>
      <c r="CT128" s="94"/>
      <c r="CU128" s="94"/>
      <c r="CV128" s="94"/>
      <c r="CW128" s="94"/>
      <c r="CX128" s="94"/>
      <c r="CY128" s="94"/>
      <c r="CZ128" s="94"/>
      <c r="DA128" s="94"/>
    </row>
    <row r="129" ht="12" customHeight="1"/>
    <row r="130" spans="1:105" s="6" customFormat="1" ht="14.25">
      <c r="A130" s="75" t="s">
        <v>85</v>
      </c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  <c r="CE130" s="75"/>
      <c r="CF130" s="75"/>
      <c r="CG130" s="75"/>
      <c r="CH130" s="75"/>
      <c r="CI130" s="75"/>
      <c r="CJ130" s="75"/>
      <c r="CK130" s="75"/>
      <c r="CL130" s="75"/>
      <c r="CM130" s="75"/>
      <c r="CN130" s="75"/>
      <c r="CO130" s="75"/>
      <c r="CP130" s="75"/>
      <c r="CQ130" s="75"/>
      <c r="CR130" s="75"/>
      <c r="CS130" s="75"/>
      <c r="CT130" s="75"/>
      <c r="CU130" s="75"/>
      <c r="CV130" s="75"/>
      <c r="CW130" s="75"/>
      <c r="CX130" s="75"/>
      <c r="CY130" s="75"/>
      <c r="CZ130" s="75"/>
      <c r="DA130" s="75"/>
    </row>
    <row r="131" ht="10.5" customHeight="1"/>
    <row r="132" spans="1:105" ht="30" customHeight="1">
      <c r="A132" s="65" t="s">
        <v>0</v>
      </c>
      <c r="B132" s="66"/>
      <c r="C132" s="66"/>
      <c r="D132" s="66"/>
      <c r="E132" s="66"/>
      <c r="F132" s="66"/>
      <c r="G132" s="67"/>
      <c r="H132" s="65" t="s">
        <v>19</v>
      </c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7"/>
      <c r="BT132" s="65" t="s">
        <v>87</v>
      </c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7"/>
      <c r="CJ132" s="65" t="s">
        <v>88</v>
      </c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7"/>
    </row>
    <row r="133" spans="1:105" s="1" customFormat="1" ht="12.75">
      <c r="A133" s="79">
        <v>1</v>
      </c>
      <c r="B133" s="79"/>
      <c r="C133" s="79"/>
      <c r="D133" s="79"/>
      <c r="E133" s="79"/>
      <c r="F133" s="79"/>
      <c r="G133" s="79"/>
      <c r="H133" s="79">
        <v>2</v>
      </c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  <c r="BC133" s="79"/>
      <c r="BD133" s="79"/>
      <c r="BE133" s="79"/>
      <c r="BF133" s="79"/>
      <c r="BG133" s="79"/>
      <c r="BH133" s="79"/>
      <c r="BI133" s="79"/>
      <c r="BJ133" s="79"/>
      <c r="BK133" s="79"/>
      <c r="BL133" s="79"/>
      <c r="BM133" s="79"/>
      <c r="BN133" s="79"/>
      <c r="BO133" s="79"/>
      <c r="BP133" s="79"/>
      <c r="BQ133" s="79"/>
      <c r="BR133" s="79"/>
      <c r="BS133" s="79"/>
      <c r="BT133" s="79">
        <v>3</v>
      </c>
      <c r="BU133" s="79"/>
      <c r="BV133" s="79"/>
      <c r="BW133" s="79"/>
      <c r="BX133" s="79"/>
      <c r="BY133" s="79"/>
      <c r="BZ133" s="79"/>
      <c r="CA133" s="79"/>
      <c r="CB133" s="79"/>
      <c r="CC133" s="79"/>
      <c r="CD133" s="79"/>
      <c r="CE133" s="79"/>
      <c r="CF133" s="79"/>
      <c r="CG133" s="79"/>
      <c r="CH133" s="79"/>
      <c r="CI133" s="79"/>
      <c r="CJ133" s="79">
        <v>4</v>
      </c>
      <c r="CK133" s="79"/>
      <c r="CL133" s="79"/>
      <c r="CM133" s="79"/>
      <c r="CN133" s="79"/>
      <c r="CO133" s="79"/>
      <c r="CP133" s="79"/>
      <c r="CQ133" s="79"/>
      <c r="CR133" s="79"/>
      <c r="CS133" s="79"/>
      <c r="CT133" s="79"/>
      <c r="CU133" s="79"/>
      <c r="CV133" s="79"/>
      <c r="CW133" s="79"/>
      <c r="CX133" s="79"/>
      <c r="CY133" s="79"/>
      <c r="CZ133" s="79"/>
      <c r="DA133" s="79"/>
    </row>
    <row r="134" spans="1:105" ht="24.75" customHeight="1">
      <c r="A134" s="86" t="s">
        <v>31</v>
      </c>
      <c r="B134" s="86"/>
      <c r="C134" s="86"/>
      <c r="D134" s="86"/>
      <c r="E134" s="86"/>
      <c r="F134" s="86"/>
      <c r="G134" s="86"/>
      <c r="H134" s="119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20"/>
      <c r="BS134" s="121"/>
      <c r="BT134" s="88"/>
      <c r="BU134" s="88"/>
      <c r="BV134" s="88"/>
      <c r="BW134" s="88"/>
      <c r="BX134" s="88"/>
      <c r="BY134" s="88"/>
      <c r="BZ134" s="88"/>
      <c r="CA134" s="88"/>
      <c r="CB134" s="88"/>
      <c r="CC134" s="88"/>
      <c r="CD134" s="88"/>
      <c r="CE134" s="88"/>
      <c r="CF134" s="88"/>
      <c r="CG134" s="88"/>
      <c r="CH134" s="88"/>
      <c r="CI134" s="88"/>
      <c r="CJ134" s="100"/>
      <c r="CK134" s="101"/>
      <c r="CL134" s="101"/>
      <c r="CM134" s="101"/>
      <c r="CN134" s="101"/>
      <c r="CO134" s="101"/>
      <c r="CP134" s="101"/>
      <c r="CQ134" s="101"/>
      <c r="CR134" s="101"/>
      <c r="CS134" s="101"/>
      <c r="CT134" s="101"/>
      <c r="CU134" s="101"/>
      <c r="CV134" s="101"/>
      <c r="CW134" s="101"/>
      <c r="CX134" s="101"/>
      <c r="CY134" s="101"/>
      <c r="CZ134" s="101"/>
      <c r="DA134" s="102"/>
    </row>
    <row r="135" spans="1:105" s="6" customFormat="1" ht="15" customHeight="1">
      <c r="A135" s="138"/>
      <c r="B135" s="138"/>
      <c r="C135" s="138"/>
      <c r="D135" s="138"/>
      <c r="E135" s="138"/>
      <c r="F135" s="138"/>
      <c r="G135" s="138"/>
      <c r="H135" s="164" t="s">
        <v>12</v>
      </c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5"/>
      <c r="AG135" s="165"/>
      <c r="AH135" s="165"/>
      <c r="AI135" s="165"/>
      <c r="AJ135" s="165"/>
      <c r="AK135" s="165"/>
      <c r="AL135" s="165"/>
      <c r="AM135" s="165"/>
      <c r="AN135" s="165"/>
      <c r="AO135" s="165"/>
      <c r="AP135" s="165"/>
      <c r="AQ135" s="165"/>
      <c r="AR135" s="165"/>
      <c r="AS135" s="165"/>
      <c r="AT135" s="165"/>
      <c r="AU135" s="165"/>
      <c r="AV135" s="165"/>
      <c r="AW135" s="165"/>
      <c r="AX135" s="165"/>
      <c r="AY135" s="165"/>
      <c r="AZ135" s="165"/>
      <c r="BA135" s="165"/>
      <c r="BB135" s="165"/>
      <c r="BC135" s="165"/>
      <c r="BD135" s="165"/>
      <c r="BE135" s="165"/>
      <c r="BF135" s="165"/>
      <c r="BG135" s="165"/>
      <c r="BH135" s="165"/>
      <c r="BI135" s="165"/>
      <c r="BJ135" s="165"/>
      <c r="BK135" s="165"/>
      <c r="BL135" s="165"/>
      <c r="BM135" s="165"/>
      <c r="BN135" s="165"/>
      <c r="BO135" s="165"/>
      <c r="BP135" s="165"/>
      <c r="BQ135" s="165"/>
      <c r="BR135" s="165"/>
      <c r="BS135" s="166"/>
      <c r="BT135" s="85" t="s">
        <v>13</v>
      </c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94">
        <f>SUM(CJ134:CJ134)</f>
        <v>0</v>
      </c>
      <c r="CK135" s="94"/>
      <c r="CL135" s="94"/>
      <c r="CM135" s="94"/>
      <c r="CN135" s="94"/>
      <c r="CO135" s="94"/>
      <c r="CP135" s="94"/>
      <c r="CQ135" s="94"/>
      <c r="CR135" s="94"/>
      <c r="CS135" s="94"/>
      <c r="CT135" s="94"/>
      <c r="CU135" s="94"/>
      <c r="CV135" s="94"/>
      <c r="CW135" s="94"/>
      <c r="CX135" s="94"/>
      <c r="CY135" s="94"/>
      <c r="CZ135" s="94"/>
      <c r="DA135" s="94"/>
    </row>
    <row r="136" ht="12" customHeight="1"/>
    <row r="137" spans="1:105" s="6" customFormat="1" ht="28.5" customHeight="1">
      <c r="A137" s="131" t="s">
        <v>89</v>
      </c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1"/>
      <c r="AM137" s="131"/>
      <c r="AN137" s="131"/>
      <c r="AO137" s="131"/>
      <c r="AP137" s="131"/>
      <c r="AQ137" s="131"/>
      <c r="AR137" s="131"/>
      <c r="AS137" s="131"/>
      <c r="AT137" s="131"/>
      <c r="AU137" s="131"/>
      <c r="AV137" s="131"/>
      <c r="AW137" s="131"/>
      <c r="AX137" s="131"/>
      <c r="AY137" s="131"/>
      <c r="AZ137" s="131"/>
      <c r="BA137" s="131"/>
      <c r="BB137" s="131"/>
      <c r="BC137" s="131"/>
      <c r="BD137" s="131"/>
      <c r="BE137" s="131"/>
      <c r="BF137" s="131"/>
      <c r="BG137" s="131"/>
      <c r="BH137" s="131"/>
      <c r="BI137" s="131"/>
      <c r="BJ137" s="131"/>
      <c r="BK137" s="131"/>
      <c r="BL137" s="131"/>
      <c r="BM137" s="131"/>
      <c r="BN137" s="131"/>
      <c r="BO137" s="131"/>
      <c r="BP137" s="131"/>
      <c r="BQ137" s="131"/>
      <c r="BR137" s="131"/>
      <c r="BS137" s="131"/>
      <c r="BT137" s="131"/>
      <c r="BU137" s="131"/>
      <c r="BV137" s="131"/>
      <c r="BW137" s="131"/>
      <c r="BX137" s="131"/>
      <c r="BY137" s="131"/>
      <c r="BZ137" s="131"/>
      <c r="CA137" s="131"/>
      <c r="CB137" s="131"/>
      <c r="CC137" s="131"/>
      <c r="CD137" s="131"/>
      <c r="CE137" s="131"/>
      <c r="CF137" s="131"/>
      <c r="CG137" s="131"/>
      <c r="CH137" s="131"/>
      <c r="CI137" s="131"/>
      <c r="CJ137" s="131"/>
      <c r="CK137" s="131"/>
      <c r="CL137" s="131"/>
      <c r="CM137" s="131"/>
      <c r="CN137" s="131"/>
      <c r="CO137" s="131"/>
      <c r="CP137" s="131"/>
      <c r="CQ137" s="131"/>
      <c r="CR137" s="131"/>
      <c r="CS137" s="131"/>
      <c r="CT137" s="131"/>
      <c r="CU137" s="131"/>
      <c r="CV137" s="131"/>
      <c r="CW137" s="131"/>
      <c r="CX137" s="131"/>
      <c r="CY137" s="131"/>
      <c r="CZ137" s="131"/>
      <c r="DA137" s="131"/>
    </row>
    <row r="138" ht="10.5" customHeight="1"/>
    <row r="139" spans="1:105" s="3" customFormat="1" ht="30" customHeight="1">
      <c r="A139" s="65" t="s">
        <v>0</v>
      </c>
      <c r="B139" s="66"/>
      <c r="C139" s="66"/>
      <c r="D139" s="66"/>
      <c r="E139" s="66"/>
      <c r="F139" s="66"/>
      <c r="G139" s="67"/>
      <c r="H139" s="65" t="s">
        <v>19</v>
      </c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7"/>
      <c r="BD139" s="65" t="s">
        <v>77</v>
      </c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7"/>
      <c r="BT139" s="65" t="s">
        <v>90</v>
      </c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7"/>
      <c r="CJ139" s="65" t="s">
        <v>91</v>
      </c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7"/>
    </row>
    <row r="140" spans="1:105" s="4" customFormat="1" ht="12.75">
      <c r="A140" s="79"/>
      <c r="B140" s="79"/>
      <c r="C140" s="79"/>
      <c r="D140" s="79"/>
      <c r="E140" s="79"/>
      <c r="F140" s="79"/>
      <c r="G140" s="79"/>
      <c r="H140" s="79">
        <v>1</v>
      </c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  <c r="BC140" s="79"/>
      <c r="BD140" s="79">
        <v>2</v>
      </c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79"/>
      <c r="BT140" s="79">
        <v>3</v>
      </c>
      <c r="BU140" s="79"/>
      <c r="BV140" s="79"/>
      <c r="BW140" s="79"/>
      <c r="BX140" s="79"/>
      <c r="BY140" s="79"/>
      <c r="BZ140" s="79"/>
      <c r="CA140" s="79"/>
      <c r="CB140" s="79"/>
      <c r="CC140" s="79"/>
      <c r="CD140" s="79"/>
      <c r="CE140" s="79"/>
      <c r="CF140" s="79"/>
      <c r="CG140" s="79"/>
      <c r="CH140" s="79"/>
      <c r="CI140" s="79"/>
      <c r="CJ140" s="79">
        <v>4</v>
      </c>
      <c r="CK140" s="79"/>
      <c r="CL140" s="79"/>
      <c r="CM140" s="79"/>
      <c r="CN140" s="79"/>
      <c r="CO140" s="79"/>
      <c r="CP140" s="79"/>
      <c r="CQ140" s="79"/>
      <c r="CR140" s="79"/>
      <c r="CS140" s="79"/>
      <c r="CT140" s="79"/>
      <c r="CU140" s="79"/>
      <c r="CV140" s="79"/>
      <c r="CW140" s="79"/>
      <c r="CX140" s="79"/>
      <c r="CY140" s="79"/>
      <c r="CZ140" s="79"/>
      <c r="DA140" s="79"/>
    </row>
    <row r="141" spans="1:105" ht="24.75" customHeight="1">
      <c r="A141" s="86" t="s">
        <v>31</v>
      </c>
      <c r="B141" s="86"/>
      <c r="C141" s="86"/>
      <c r="D141" s="86"/>
      <c r="E141" s="86"/>
      <c r="F141" s="86"/>
      <c r="G141" s="86"/>
      <c r="H141" s="119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20"/>
      <c r="BS141" s="121"/>
      <c r="BT141" s="88"/>
      <c r="BU141" s="88"/>
      <c r="BV141" s="88"/>
      <c r="BW141" s="88"/>
      <c r="BX141" s="88"/>
      <c r="BY141" s="88"/>
      <c r="BZ141" s="88"/>
      <c r="CA141" s="88"/>
      <c r="CB141" s="88"/>
      <c r="CC141" s="88"/>
      <c r="CD141" s="88"/>
      <c r="CE141" s="88"/>
      <c r="CF141" s="88"/>
      <c r="CG141" s="88"/>
      <c r="CH141" s="88"/>
      <c r="CI141" s="88"/>
      <c r="CJ141" s="100"/>
      <c r="CK141" s="101"/>
      <c r="CL141" s="101"/>
      <c r="CM141" s="101"/>
      <c r="CN141" s="101"/>
      <c r="CO141" s="101"/>
      <c r="CP141" s="101"/>
      <c r="CQ141" s="101"/>
      <c r="CR141" s="101"/>
      <c r="CS141" s="101"/>
      <c r="CT141" s="101"/>
      <c r="CU141" s="101"/>
      <c r="CV141" s="101"/>
      <c r="CW141" s="101"/>
      <c r="CX141" s="101"/>
      <c r="CY141" s="101"/>
      <c r="CZ141" s="101"/>
      <c r="DA141" s="102"/>
    </row>
    <row r="142" spans="1:105" s="17" customFormat="1" ht="15" customHeight="1">
      <c r="A142" s="138"/>
      <c r="B142" s="138"/>
      <c r="C142" s="138"/>
      <c r="D142" s="138"/>
      <c r="E142" s="138"/>
      <c r="F142" s="138"/>
      <c r="G142" s="138"/>
      <c r="H142" s="92" t="s">
        <v>12</v>
      </c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3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 t="s">
        <v>13</v>
      </c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94">
        <f>CJ141</f>
        <v>0</v>
      </c>
      <c r="CK142" s="94"/>
      <c r="CL142" s="94"/>
      <c r="CM142" s="94"/>
      <c r="CN142" s="94"/>
      <c r="CO142" s="94"/>
      <c r="CP142" s="94"/>
      <c r="CQ142" s="94"/>
      <c r="CR142" s="94"/>
      <c r="CS142" s="94"/>
      <c r="CT142" s="94"/>
      <c r="CU142" s="94"/>
      <c r="CV142" s="94"/>
      <c r="CW142" s="94"/>
      <c r="CX142" s="94"/>
      <c r="CY142" s="94"/>
      <c r="CZ142" s="94"/>
      <c r="DA142" s="94"/>
    </row>
    <row r="143" ht="12" customHeight="1"/>
    <row r="144" spans="88:105" ht="12" customHeight="1">
      <c r="CJ144" s="123"/>
      <c r="CK144" s="124"/>
      <c r="CL144" s="124"/>
      <c r="CM144" s="124"/>
      <c r="CN144" s="124"/>
      <c r="CO144" s="124"/>
      <c r="CP144" s="124"/>
      <c r="CQ144" s="124"/>
      <c r="CR144" s="124"/>
      <c r="CS144" s="124"/>
      <c r="CT144" s="124"/>
      <c r="CU144" s="124"/>
      <c r="CV144" s="124"/>
      <c r="CW144" s="124"/>
      <c r="CX144" s="124"/>
      <c r="CY144" s="124"/>
      <c r="CZ144" s="124"/>
      <c r="DA144" s="124"/>
    </row>
  </sheetData>
  <sheetProtection/>
  <mergeCells count="402">
    <mergeCell ref="A126:G126"/>
    <mergeCell ref="H126:BC126"/>
    <mergeCell ref="BD126:BS126"/>
    <mergeCell ref="BT126:CI126"/>
    <mergeCell ref="CJ126:DA126"/>
    <mergeCell ref="A127:G127"/>
    <mergeCell ref="H127:BC127"/>
    <mergeCell ref="BD127:BS127"/>
    <mergeCell ref="BT127:CI127"/>
    <mergeCell ref="CJ127:DA127"/>
    <mergeCell ref="A142:G142"/>
    <mergeCell ref="H142:BC142"/>
    <mergeCell ref="BD142:BS142"/>
    <mergeCell ref="BT142:CI142"/>
    <mergeCell ref="CJ142:DA142"/>
    <mergeCell ref="CJ144:DA144"/>
    <mergeCell ref="A140:G140"/>
    <mergeCell ref="H140:BC140"/>
    <mergeCell ref="BD140:BS140"/>
    <mergeCell ref="BT140:CI140"/>
    <mergeCell ref="CJ140:DA140"/>
    <mergeCell ref="A141:G141"/>
    <mergeCell ref="BT141:CI141"/>
    <mergeCell ref="CJ141:DA141"/>
    <mergeCell ref="H141:BS141"/>
    <mergeCell ref="A137:DA137"/>
    <mergeCell ref="A139:G139"/>
    <mergeCell ref="H139:BC139"/>
    <mergeCell ref="BD139:BS139"/>
    <mergeCell ref="BT139:CI139"/>
    <mergeCell ref="CJ139:DA139"/>
    <mergeCell ref="A134:G134"/>
    <mergeCell ref="H134:BS134"/>
    <mergeCell ref="BT134:CI134"/>
    <mergeCell ref="CJ134:DA134"/>
    <mergeCell ref="A135:G135"/>
    <mergeCell ref="H135:BS135"/>
    <mergeCell ref="BT135:CI135"/>
    <mergeCell ref="CJ135:DA135"/>
    <mergeCell ref="A132:G132"/>
    <mergeCell ref="H132:BS132"/>
    <mergeCell ref="BT132:CI132"/>
    <mergeCell ref="CJ132:DA132"/>
    <mergeCell ref="A133:G133"/>
    <mergeCell ref="H133:BS133"/>
    <mergeCell ref="BT133:CI133"/>
    <mergeCell ref="CJ133:DA133"/>
    <mergeCell ref="A128:G128"/>
    <mergeCell ref="H128:BC128"/>
    <mergeCell ref="BD128:BS128"/>
    <mergeCell ref="BT128:CI128"/>
    <mergeCell ref="CJ128:DA128"/>
    <mergeCell ref="A130:DA130"/>
    <mergeCell ref="A124:G124"/>
    <mergeCell ref="H124:BC124"/>
    <mergeCell ref="BD124:BS124"/>
    <mergeCell ref="BT124:CI124"/>
    <mergeCell ref="CJ124:DA124"/>
    <mergeCell ref="A125:G125"/>
    <mergeCell ref="H125:BC125"/>
    <mergeCell ref="BD125:BS125"/>
    <mergeCell ref="BT125:CI125"/>
    <mergeCell ref="CJ125:DA125"/>
    <mergeCell ref="A121:DA121"/>
    <mergeCell ref="A123:G123"/>
    <mergeCell ref="H123:BC123"/>
    <mergeCell ref="BD123:BS123"/>
    <mergeCell ref="BT123:CI123"/>
    <mergeCell ref="CJ123:DA123"/>
    <mergeCell ref="A118:G118"/>
    <mergeCell ref="H118:BC118"/>
    <mergeCell ref="BD118:BS118"/>
    <mergeCell ref="BT118:CI118"/>
    <mergeCell ref="CJ118:DA118"/>
    <mergeCell ref="A119:G119"/>
    <mergeCell ref="H119:BC119"/>
    <mergeCell ref="BD119:BS119"/>
    <mergeCell ref="BT119:CI119"/>
    <mergeCell ref="CJ119:DA119"/>
    <mergeCell ref="A116:G116"/>
    <mergeCell ref="H116:BC116"/>
    <mergeCell ref="BD116:BS116"/>
    <mergeCell ref="BT116:CI116"/>
    <mergeCell ref="CJ116:DA116"/>
    <mergeCell ref="A117:G117"/>
    <mergeCell ref="H117:BC117"/>
    <mergeCell ref="BD117:BS117"/>
    <mergeCell ref="BT117:CI117"/>
    <mergeCell ref="CJ117:DA117"/>
    <mergeCell ref="A113:DA113"/>
    <mergeCell ref="A115:G115"/>
    <mergeCell ref="H115:BC115"/>
    <mergeCell ref="BD115:BS115"/>
    <mergeCell ref="BT115:CI115"/>
    <mergeCell ref="CJ115:DA115"/>
    <mergeCell ref="A111:G111"/>
    <mergeCell ref="H111:AO111"/>
    <mergeCell ref="AP111:BE111"/>
    <mergeCell ref="BF111:BU111"/>
    <mergeCell ref="BV111:CK111"/>
    <mergeCell ref="CL111:DA111"/>
    <mergeCell ref="A110:G110"/>
    <mergeCell ref="H110:AO110"/>
    <mergeCell ref="AP110:BE110"/>
    <mergeCell ref="BF110:BU110"/>
    <mergeCell ref="BV110:CK110"/>
    <mergeCell ref="CL110:DA110"/>
    <mergeCell ref="A109:G109"/>
    <mergeCell ref="H109:AO109"/>
    <mergeCell ref="AP109:BE109"/>
    <mergeCell ref="BF109:BU109"/>
    <mergeCell ref="BV109:CK109"/>
    <mergeCell ref="CL109:DA109"/>
    <mergeCell ref="A108:G108"/>
    <mergeCell ref="H108:AO108"/>
    <mergeCell ref="AP108:BE108"/>
    <mergeCell ref="BF108:BU108"/>
    <mergeCell ref="BV108:CK108"/>
    <mergeCell ref="CL108:DA108"/>
    <mergeCell ref="A104:G104"/>
    <mergeCell ref="H104:BC104"/>
    <mergeCell ref="BD104:BS104"/>
    <mergeCell ref="BT104:CI104"/>
    <mergeCell ref="CJ104:DA104"/>
    <mergeCell ref="A106:DA106"/>
    <mergeCell ref="A102:G102"/>
    <mergeCell ref="H102:BC102"/>
    <mergeCell ref="BD102:BS102"/>
    <mergeCell ref="BT102:CI102"/>
    <mergeCell ref="CJ102:DA102"/>
    <mergeCell ref="A103:G103"/>
    <mergeCell ref="H103:BC103"/>
    <mergeCell ref="BD103:BS103"/>
    <mergeCell ref="BT103:CI103"/>
    <mergeCell ref="CJ103:DA103"/>
    <mergeCell ref="A99:DA99"/>
    <mergeCell ref="A101:G101"/>
    <mergeCell ref="H101:BC101"/>
    <mergeCell ref="BD101:BS101"/>
    <mergeCell ref="BT101:CI101"/>
    <mergeCell ref="CJ101:DA101"/>
    <mergeCell ref="A97:G97"/>
    <mergeCell ref="H97:AO97"/>
    <mergeCell ref="AP97:BE97"/>
    <mergeCell ref="BF97:BU97"/>
    <mergeCell ref="BV97:CK97"/>
    <mergeCell ref="CL97:DA97"/>
    <mergeCell ref="A96:G96"/>
    <mergeCell ref="H96:AO96"/>
    <mergeCell ref="AP96:BE96"/>
    <mergeCell ref="BF96:BU96"/>
    <mergeCell ref="BV96:CK96"/>
    <mergeCell ref="CL96:DA96"/>
    <mergeCell ref="CL94:DA94"/>
    <mergeCell ref="A95:G95"/>
    <mergeCell ref="H95:AO95"/>
    <mergeCell ref="AP95:BE95"/>
    <mergeCell ref="BF95:BU95"/>
    <mergeCell ref="BV95:CK95"/>
    <mergeCell ref="CL95:DA95"/>
    <mergeCell ref="A86:DA86"/>
    <mergeCell ref="X88:DA88"/>
    <mergeCell ref="A90:AO90"/>
    <mergeCell ref="AP90:DA90"/>
    <mergeCell ref="A92:DA92"/>
    <mergeCell ref="A94:G94"/>
    <mergeCell ref="H94:AO94"/>
    <mergeCell ref="AP94:BE94"/>
    <mergeCell ref="BF94:BU94"/>
    <mergeCell ref="BV94:CK94"/>
    <mergeCell ref="A83:G83"/>
    <mergeCell ref="H83:BC83"/>
    <mergeCell ref="BD83:BS83"/>
    <mergeCell ref="BT83:CI83"/>
    <mergeCell ref="CJ83:DA83"/>
    <mergeCell ref="A84:G84"/>
    <mergeCell ref="H84:BC84"/>
    <mergeCell ref="BD84:BS84"/>
    <mergeCell ref="BT84:CI84"/>
    <mergeCell ref="CJ84:DA84"/>
    <mergeCell ref="A81:G81"/>
    <mergeCell ref="H81:BC81"/>
    <mergeCell ref="BD81:BS81"/>
    <mergeCell ref="BT81:CI81"/>
    <mergeCell ref="CJ81:DA81"/>
    <mergeCell ref="A82:G82"/>
    <mergeCell ref="H82:BC82"/>
    <mergeCell ref="BD82:BS82"/>
    <mergeCell ref="BT82:CI82"/>
    <mergeCell ref="CJ82:DA82"/>
    <mergeCell ref="A74:DA74"/>
    <mergeCell ref="X76:DA76"/>
    <mergeCell ref="A78:AO78"/>
    <mergeCell ref="AP78:DA78"/>
    <mergeCell ref="A80:G80"/>
    <mergeCell ref="H80:BC80"/>
    <mergeCell ref="BD80:BS80"/>
    <mergeCell ref="BT80:CI80"/>
    <mergeCell ref="CJ80:DA80"/>
    <mergeCell ref="A71:G71"/>
    <mergeCell ref="H71:BC71"/>
    <mergeCell ref="BD71:BS71"/>
    <mergeCell ref="BT71:CI71"/>
    <mergeCell ref="CJ71:DA71"/>
    <mergeCell ref="A72:G72"/>
    <mergeCell ref="H72:BC72"/>
    <mergeCell ref="BD72:BS72"/>
    <mergeCell ref="BT72:CI72"/>
    <mergeCell ref="CJ72:DA72"/>
    <mergeCell ref="A69:G69"/>
    <mergeCell ref="H69:BC69"/>
    <mergeCell ref="BD69:BS69"/>
    <mergeCell ref="BT69:CI69"/>
    <mergeCell ref="CJ69:DA69"/>
    <mergeCell ref="A70:G70"/>
    <mergeCell ref="H70:BC70"/>
    <mergeCell ref="BD70:BS70"/>
    <mergeCell ref="BT70:CI70"/>
    <mergeCell ref="CJ70:DA70"/>
    <mergeCell ref="A62:DA62"/>
    <mergeCell ref="X64:DA64"/>
    <mergeCell ref="A66:AO66"/>
    <mergeCell ref="AP66:DA66"/>
    <mergeCell ref="A68:G68"/>
    <mergeCell ref="H68:BC68"/>
    <mergeCell ref="BD68:BS68"/>
    <mergeCell ref="BT68:CI68"/>
    <mergeCell ref="CJ68:DA68"/>
    <mergeCell ref="A59:G59"/>
    <mergeCell ref="H59:BC59"/>
    <mergeCell ref="BD59:BS59"/>
    <mergeCell ref="BT59:CD59"/>
    <mergeCell ref="CE59:DA59"/>
    <mergeCell ref="A60:G60"/>
    <mergeCell ref="H60:BC60"/>
    <mergeCell ref="BD60:BS60"/>
    <mergeCell ref="BT60:CD60"/>
    <mergeCell ref="CE60:DA60"/>
    <mergeCell ref="A57:G57"/>
    <mergeCell ref="H57:BC57"/>
    <mergeCell ref="BD57:BS57"/>
    <mergeCell ref="BT57:CD57"/>
    <mergeCell ref="CE57:DA57"/>
    <mergeCell ref="A58:G58"/>
    <mergeCell ref="H58:BC58"/>
    <mergeCell ref="BD58:BS58"/>
    <mergeCell ref="BT58:CD58"/>
    <mergeCell ref="CE58:DA58"/>
    <mergeCell ref="A50:DA50"/>
    <mergeCell ref="X52:DA52"/>
    <mergeCell ref="A54:AO54"/>
    <mergeCell ref="AP54:DA54"/>
    <mergeCell ref="A56:G56"/>
    <mergeCell ref="H56:BC56"/>
    <mergeCell ref="BD56:BS56"/>
    <mergeCell ref="BT56:CD56"/>
    <mergeCell ref="CE56:DA56"/>
    <mergeCell ref="A47:G47"/>
    <mergeCell ref="H47:BC47"/>
    <mergeCell ref="BD47:BS47"/>
    <mergeCell ref="BT47:CI47"/>
    <mergeCell ref="CJ47:DA47"/>
    <mergeCell ref="A48:G48"/>
    <mergeCell ref="H48:BC48"/>
    <mergeCell ref="BD48:BS48"/>
    <mergeCell ref="BT48:CI48"/>
    <mergeCell ref="CJ48:DA48"/>
    <mergeCell ref="A45:G45"/>
    <mergeCell ref="H45:BC45"/>
    <mergeCell ref="BD45:BS45"/>
    <mergeCell ref="BT45:CI45"/>
    <mergeCell ref="CJ45:DA45"/>
    <mergeCell ref="A46:G46"/>
    <mergeCell ref="H46:BC46"/>
    <mergeCell ref="BD46:BS46"/>
    <mergeCell ref="BT46:CI46"/>
    <mergeCell ref="CJ46:DA46"/>
    <mergeCell ref="A36:DA36"/>
    <mergeCell ref="A38:DA38"/>
    <mergeCell ref="X40:DA40"/>
    <mergeCell ref="A42:AO42"/>
    <mergeCell ref="AP42:DA42"/>
    <mergeCell ref="A44:G44"/>
    <mergeCell ref="H44:BC44"/>
    <mergeCell ref="BD44:BS44"/>
    <mergeCell ref="BT44:CI44"/>
    <mergeCell ref="CJ44:DA44"/>
    <mergeCell ref="A33:F33"/>
    <mergeCell ref="H33:BV33"/>
    <mergeCell ref="BW33:CL33"/>
    <mergeCell ref="CM33:DA33"/>
    <mergeCell ref="A34:F34"/>
    <mergeCell ref="G34:BV34"/>
    <mergeCell ref="BW34:CL34"/>
    <mergeCell ref="CM34:DA34"/>
    <mergeCell ref="A31:F31"/>
    <mergeCell ref="H31:BV31"/>
    <mergeCell ref="BW31:CL31"/>
    <mergeCell ref="CM31:DA31"/>
    <mergeCell ref="A32:F32"/>
    <mergeCell ref="H32:BV32"/>
    <mergeCell ref="BW32:CL32"/>
    <mergeCell ref="CM32:DA32"/>
    <mergeCell ref="A29:F29"/>
    <mergeCell ref="H29:BV29"/>
    <mergeCell ref="BW29:CL29"/>
    <mergeCell ref="CM29:DA29"/>
    <mergeCell ref="A30:F30"/>
    <mergeCell ref="H30:BV30"/>
    <mergeCell ref="BW30:CL30"/>
    <mergeCell ref="CM30:DA30"/>
    <mergeCell ref="A26:F26"/>
    <mergeCell ref="H26:BV26"/>
    <mergeCell ref="BW26:CL26"/>
    <mergeCell ref="CM26:DA26"/>
    <mergeCell ref="A27:F28"/>
    <mergeCell ref="H27:BV27"/>
    <mergeCell ref="BW27:CL28"/>
    <mergeCell ref="CM27:DA28"/>
    <mergeCell ref="H28:BV28"/>
    <mergeCell ref="A24:F24"/>
    <mergeCell ref="H24:BV24"/>
    <mergeCell ref="BW24:CL24"/>
    <mergeCell ref="CM24:DA24"/>
    <mergeCell ref="A25:F25"/>
    <mergeCell ref="H25:BV25"/>
    <mergeCell ref="BW25:CL25"/>
    <mergeCell ref="CM25:DA25"/>
    <mergeCell ref="A21:F21"/>
    <mergeCell ref="H21:BV21"/>
    <mergeCell ref="BW21:CL21"/>
    <mergeCell ref="CM21:DA21"/>
    <mergeCell ref="A22:F23"/>
    <mergeCell ref="H22:BV22"/>
    <mergeCell ref="BW22:CL23"/>
    <mergeCell ref="CM22:DA23"/>
    <mergeCell ref="H23:BV23"/>
    <mergeCell ref="A17:DA17"/>
    <mergeCell ref="A19:F19"/>
    <mergeCell ref="G19:BV19"/>
    <mergeCell ref="BW19:CL19"/>
    <mergeCell ref="CM19:DA19"/>
    <mergeCell ref="A20:F20"/>
    <mergeCell ref="G20:BV20"/>
    <mergeCell ref="BW20:CL20"/>
    <mergeCell ref="CM20:DA20"/>
    <mergeCell ref="A15:F15"/>
    <mergeCell ref="G15:AD15"/>
    <mergeCell ref="AE15:AY15"/>
    <mergeCell ref="AZ15:BQ15"/>
    <mergeCell ref="BR15:CI15"/>
    <mergeCell ref="CJ15:DA15"/>
    <mergeCell ref="A14:F14"/>
    <mergeCell ref="G14:AD14"/>
    <mergeCell ref="AE14:AY14"/>
    <mergeCell ref="AZ14:BQ14"/>
    <mergeCell ref="BR14:CI14"/>
    <mergeCell ref="CJ14:DA14"/>
    <mergeCell ref="A13:F13"/>
    <mergeCell ref="G13:AD13"/>
    <mergeCell ref="AE13:AY13"/>
    <mergeCell ref="AZ13:BQ13"/>
    <mergeCell ref="BR13:CI13"/>
    <mergeCell ref="CJ13:DA13"/>
    <mergeCell ref="A10:DA10"/>
    <mergeCell ref="A12:F12"/>
    <mergeCell ref="G12:AD12"/>
    <mergeCell ref="AE12:AY12"/>
    <mergeCell ref="AZ12:BQ12"/>
    <mergeCell ref="BR12:CI12"/>
    <mergeCell ref="CJ12:DA12"/>
    <mergeCell ref="BD7:BS7"/>
    <mergeCell ref="BT7:CI7"/>
    <mergeCell ref="CJ7:DA7"/>
    <mergeCell ref="A8:F8"/>
    <mergeCell ref="G8:AD8"/>
    <mergeCell ref="AE8:BC8"/>
    <mergeCell ref="BD8:BS8"/>
    <mergeCell ref="BT8:CI8"/>
    <mergeCell ref="CJ8:DA8"/>
    <mergeCell ref="A5:F5"/>
    <mergeCell ref="G5:AD5"/>
    <mergeCell ref="AE5:BC5"/>
    <mergeCell ref="A7:F7"/>
    <mergeCell ref="G7:AD7"/>
    <mergeCell ref="AE7:BC7"/>
    <mergeCell ref="A6:F6"/>
    <mergeCell ref="G6:AD6"/>
    <mergeCell ref="AE6:BC6"/>
    <mergeCell ref="BD6:BS6"/>
    <mergeCell ref="BT6:CI6"/>
    <mergeCell ref="CJ6:DA6"/>
    <mergeCell ref="BD5:BS5"/>
    <mergeCell ref="A2:DA2"/>
    <mergeCell ref="A4:F4"/>
    <mergeCell ref="G4:AD4"/>
    <mergeCell ref="AE4:BC4"/>
    <mergeCell ref="BD4:BS4"/>
    <mergeCell ref="BT4:CI4"/>
    <mergeCell ref="CJ4:DA4"/>
    <mergeCell ref="BT5:CI5"/>
    <mergeCell ref="CJ5:DA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A147"/>
  <sheetViews>
    <sheetView zoomScalePageLayoutView="0" workbookViewId="0" topLeftCell="A16">
      <selection activeCell="EH16" sqref="EH16"/>
    </sheetView>
  </sheetViews>
  <sheetFormatPr defaultColWidth="0.875" defaultRowHeight="12.75"/>
  <cols>
    <col min="1" max="1" width="4.625" style="2" customWidth="1"/>
    <col min="2" max="16384" width="0.875" style="2" customWidth="1"/>
  </cols>
  <sheetData>
    <row r="1" ht="3" customHeight="1"/>
    <row r="2" spans="1:105" s="6" customFormat="1" ht="14.25">
      <c r="A2" s="75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</row>
    <row r="3" ht="10.5" customHeight="1"/>
    <row r="4" spans="1:105" s="3" customFormat="1" ht="45" customHeight="1">
      <c r="A4" s="65" t="s">
        <v>0</v>
      </c>
      <c r="B4" s="66"/>
      <c r="C4" s="66"/>
      <c r="D4" s="66"/>
      <c r="E4" s="66"/>
      <c r="F4" s="67"/>
      <c r="G4" s="65" t="s">
        <v>24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7"/>
      <c r="AE4" s="65" t="s">
        <v>20</v>
      </c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7"/>
      <c r="BD4" s="65" t="s">
        <v>92</v>
      </c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7"/>
      <c r="BT4" s="65" t="s">
        <v>21</v>
      </c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7"/>
      <c r="CJ4" s="65" t="s">
        <v>22</v>
      </c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7"/>
    </row>
    <row r="5" spans="1:105" s="4" customFormat="1" ht="12.75">
      <c r="A5" s="79">
        <v>1</v>
      </c>
      <c r="B5" s="79"/>
      <c r="C5" s="79"/>
      <c r="D5" s="79"/>
      <c r="E5" s="79"/>
      <c r="F5" s="79"/>
      <c r="G5" s="79">
        <v>2</v>
      </c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>
        <v>3</v>
      </c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>
        <v>4</v>
      </c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>
        <v>5</v>
      </c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>
        <v>6</v>
      </c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</row>
    <row r="6" spans="1:105" s="5" customFormat="1" ht="15" customHeight="1">
      <c r="A6" s="86" t="s">
        <v>31</v>
      </c>
      <c r="B6" s="86"/>
      <c r="C6" s="86"/>
      <c r="D6" s="86"/>
      <c r="E6" s="86"/>
      <c r="F6" s="86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</row>
    <row r="7" spans="1:105" s="5" customFormat="1" ht="15" customHeight="1">
      <c r="A7" s="86" t="s">
        <v>35</v>
      </c>
      <c r="B7" s="86"/>
      <c r="C7" s="86"/>
      <c r="D7" s="86"/>
      <c r="E7" s="86"/>
      <c r="F7" s="86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</row>
    <row r="8" spans="1:105" s="5" customFormat="1" ht="15" customHeight="1">
      <c r="A8" s="86"/>
      <c r="B8" s="86"/>
      <c r="C8" s="86"/>
      <c r="D8" s="86"/>
      <c r="E8" s="86"/>
      <c r="F8" s="86"/>
      <c r="G8" s="128" t="s">
        <v>12</v>
      </c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9"/>
      <c r="AE8" s="88" t="s">
        <v>13</v>
      </c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 t="s">
        <v>13</v>
      </c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 t="s">
        <v>13</v>
      </c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94">
        <f>CJ6+CJ7</f>
        <v>0</v>
      </c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</row>
    <row r="9" ht="12" customHeight="1"/>
    <row r="10" spans="1:105" s="30" customFormat="1" ht="15" customHeight="1">
      <c r="A10" s="75" t="s">
        <v>143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</row>
    <row r="11" spans="1:105" s="3" customFormat="1" ht="45" customHeight="1">
      <c r="A11" s="65" t="s">
        <v>0</v>
      </c>
      <c r="B11" s="66"/>
      <c r="C11" s="66"/>
      <c r="D11" s="66"/>
      <c r="E11" s="66"/>
      <c r="F11" s="66"/>
      <c r="G11" s="67"/>
      <c r="H11" s="65" t="s">
        <v>55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7"/>
      <c r="BD11" s="65" t="s">
        <v>56</v>
      </c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7"/>
      <c r="BT11" s="65" t="s">
        <v>57</v>
      </c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7"/>
      <c r="CJ11" s="65" t="s">
        <v>54</v>
      </c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7"/>
    </row>
    <row r="12" spans="1:105" s="4" customFormat="1" ht="12.75">
      <c r="A12" s="79">
        <v>1</v>
      </c>
      <c r="B12" s="79"/>
      <c r="C12" s="79"/>
      <c r="D12" s="79"/>
      <c r="E12" s="79"/>
      <c r="F12" s="79"/>
      <c r="G12" s="79"/>
      <c r="H12" s="79">
        <v>2</v>
      </c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>
        <v>3</v>
      </c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>
        <v>4</v>
      </c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>
        <v>5</v>
      </c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</row>
    <row r="13" spans="1:105" s="5" customFormat="1" ht="15" customHeight="1">
      <c r="A13" s="86" t="s">
        <v>31</v>
      </c>
      <c r="B13" s="86"/>
      <c r="C13" s="86"/>
      <c r="D13" s="86"/>
      <c r="E13" s="86"/>
      <c r="F13" s="86"/>
      <c r="G13" s="86"/>
      <c r="H13" s="157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40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</row>
    <row r="14" spans="1:105" s="5" customFormat="1" ht="15" customHeight="1">
      <c r="A14" s="86" t="s">
        <v>35</v>
      </c>
      <c r="B14" s="86"/>
      <c r="C14" s="86"/>
      <c r="D14" s="86"/>
      <c r="E14" s="86"/>
      <c r="F14" s="86"/>
      <c r="G14" s="86"/>
      <c r="H14" s="157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40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</row>
    <row r="15" spans="1:105" s="5" customFormat="1" ht="15" customHeight="1">
      <c r="A15" s="86"/>
      <c r="B15" s="86"/>
      <c r="C15" s="86"/>
      <c r="D15" s="86"/>
      <c r="E15" s="86"/>
      <c r="F15" s="86"/>
      <c r="G15" s="86"/>
      <c r="H15" s="128" t="s">
        <v>12</v>
      </c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9"/>
      <c r="BD15" s="88" t="s">
        <v>13</v>
      </c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 t="s">
        <v>13</v>
      </c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94">
        <f>CJ13+CJ14</f>
        <v>0</v>
      </c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</row>
    <row r="16" spans="1:105" s="6" customFormat="1" ht="14.25">
      <c r="A16" s="75" t="s">
        <v>23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</row>
    <row r="17" ht="10.5" customHeight="1"/>
    <row r="18" spans="1:105" s="3" customFormat="1" ht="55.5" customHeight="1">
      <c r="A18" s="65" t="s">
        <v>0</v>
      </c>
      <c r="B18" s="66"/>
      <c r="C18" s="66"/>
      <c r="D18" s="66"/>
      <c r="E18" s="66"/>
      <c r="F18" s="67"/>
      <c r="G18" s="65" t="s">
        <v>24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7"/>
      <c r="AE18" s="65" t="s">
        <v>25</v>
      </c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7"/>
      <c r="AZ18" s="65" t="s">
        <v>26</v>
      </c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7"/>
      <c r="BR18" s="65" t="s">
        <v>27</v>
      </c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7"/>
      <c r="CJ18" s="65" t="s">
        <v>22</v>
      </c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7"/>
    </row>
    <row r="19" spans="1:105" s="4" customFormat="1" ht="12.75">
      <c r="A19" s="79">
        <v>1</v>
      </c>
      <c r="B19" s="79"/>
      <c r="C19" s="79"/>
      <c r="D19" s="79"/>
      <c r="E19" s="79"/>
      <c r="F19" s="79"/>
      <c r="G19" s="79">
        <v>2</v>
      </c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>
        <v>3</v>
      </c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>
        <v>4</v>
      </c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>
        <v>5</v>
      </c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>
        <v>6</v>
      </c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</row>
    <row r="20" spans="1:105" s="5" customFormat="1" ht="21" customHeight="1">
      <c r="A20" s="86"/>
      <c r="B20" s="86"/>
      <c r="C20" s="86"/>
      <c r="D20" s="86"/>
      <c r="E20" s="86"/>
      <c r="F20" s="86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>
        <f>AE20*AZ20*BR20</f>
        <v>0</v>
      </c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</row>
    <row r="21" spans="1:105" s="17" customFormat="1" ht="15" customHeight="1">
      <c r="A21" s="138"/>
      <c r="B21" s="138"/>
      <c r="C21" s="138"/>
      <c r="D21" s="138"/>
      <c r="E21" s="138"/>
      <c r="F21" s="138"/>
      <c r="G21" s="92" t="s">
        <v>12</v>
      </c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3"/>
      <c r="AE21" s="85" t="s">
        <v>13</v>
      </c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 t="s">
        <v>13</v>
      </c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 t="s">
        <v>13</v>
      </c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>
        <f>CJ20</f>
        <v>0</v>
      </c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</row>
    <row r="22" ht="12" customHeight="1"/>
    <row r="23" spans="1:105" s="6" customFormat="1" ht="41.25" customHeight="1">
      <c r="A23" s="131" t="s">
        <v>28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</row>
    <row r="24" ht="10.5" customHeight="1"/>
    <row r="25" spans="1:105" ht="55.5" customHeight="1">
      <c r="A25" s="65" t="s">
        <v>0</v>
      </c>
      <c r="B25" s="66"/>
      <c r="C25" s="66"/>
      <c r="D25" s="66"/>
      <c r="E25" s="66"/>
      <c r="F25" s="67"/>
      <c r="G25" s="65" t="s">
        <v>86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7"/>
      <c r="BW25" s="65" t="s">
        <v>30</v>
      </c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7"/>
      <c r="CM25" s="65" t="s">
        <v>29</v>
      </c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7"/>
    </row>
    <row r="26" spans="1:105" s="1" customFormat="1" ht="12.75">
      <c r="A26" s="79">
        <v>1</v>
      </c>
      <c r="B26" s="79"/>
      <c r="C26" s="79"/>
      <c r="D26" s="79"/>
      <c r="E26" s="79"/>
      <c r="F26" s="79"/>
      <c r="G26" s="79">
        <v>2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>
        <v>3</v>
      </c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>
        <v>4</v>
      </c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</row>
    <row r="27" spans="1:105" ht="15" customHeight="1">
      <c r="A27" s="86" t="s">
        <v>31</v>
      </c>
      <c r="B27" s="86"/>
      <c r="C27" s="86"/>
      <c r="D27" s="86"/>
      <c r="E27" s="86"/>
      <c r="F27" s="86"/>
      <c r="G27" s="11"/>
      <c r="H27" s="139" t="s">
        <v>42</v>
      </c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40"/>
      <c r="BW27" s="88" t="s">
        <v>13</v>
      </c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175">
        <f>CM28+CM30+CM31</f>
        <v>0</v>
      </c>
      <c r="CN27" s="175"/>
      <c r="CO27" s="175"/>
      <c r="CP27" s="175"/>
      <c r="CQ27" s="175"/>
      <c r="CR27" s="175"/>
      <c r="CS27" s="175"/>
      <c r="CT27" s="175"/>
      <c r="CU27" s="175"/>
      <c r="CV27" s="175"/>
      <c r="CW27" s="175"/>
      <c r="CX27" s="175"/>
      <c r="CY27" s="175"/>
      <c r="CZ27" s="175"/>
      <c r="DA27" s="175"/>
    </row>
    <row r="28" spans="1:105" s="1" customFormat="1" ht="12.75">
      <c r="A28" s="144" t="s">
        <v>32</v>
      </c>
      <c r="B28" s="145"/>
      <c r="C28" s="145"/>
      <c r="D28" s="145"/>
      <c r="E28" s="145"/>
      <c r="F28" s="146"/>
      <c r="G28" s="13"/>
      <c r="H28" s="150" t="s">
        <v>2</v>
      </c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1"/>
      <c r="BW28" s="169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1"/>
      <c r="CM28" s="176">
        <f>BW28*22%</f>
        <v>0</v>
      </c>
      <c r="CN28" s="177"/>
      <c r="CO28" s="177"/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8"/>
    </row>
    <row r="29" spans="1:105" s="1" customFormat="1" ht="12.75">
      <c r="A29" s="147"/>
      <c r="B29" s="148"/>
      <c r="C29" s="148"/>
      <c r="D29" s="148"/>
      <c r="E29" s="148"/>
      <c r="F29" s="149"/>
      <c r="G29" s="12"/>
      <c r="H29" s="125" t="s">
        <v>43</v>
      </c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6"/>
      <c r="BW29" s="172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4"/>
      <c r="CM29" s="179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1"/>
    </row>
    <row r="30" spans="1:105" s="1" customFormat="1" ht="13.5" customHeight="1">
      <c r="A30" s="86" t="s">
        <v>33</v>
      </c>
      <c r="B30" s="86"/>
      <c r="C30" s="86"/>
      <c r="D30" s="86"/>
      <c r="E30" s="86"/>
      <c r="F30" s="86"/>
      <c r="G30" s="11"/>
      <c r="H30" s="142" t="s">
        <v>44</v>
      </c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3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</row>
    <row r="31" spans="1:105" s="1" customFormat="1" ht="26.25" customHeight="1">
      <c r="A31" s="86" t="s">
        <v>34</v>
      </c>
      <c r="B31" s="86"/>
      <c r="C31" s="86"/>
      <c r="D31" s="86"/>
      <c r="E31" s="86"/>
      <c r="F31" s="86"/>
      <c r="G31" s="11"/>
      <c r="H31" s="142" t="s">
        <v>45</v>
      </c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3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</row>
    <row r="32" spans="1:105" s="1" customFormat="1" ht="26.25" customHeight="1">
      <c r="A32" s="86" t="s">
        <v>35</v>
      </c>
      <c r="B32" s="86"/>
      <c r="C32" s="86"/>
      <c r="D32" s="86"/>
      <c r="E32" s="86"/>
      <c r="F32" s="86"/>
      <c r="G32" s="11"/>
      <c r="H32" s="139" t="s">
        <v>46</v>
      </c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40"/>
      <c r="BW32" s="88" t="s">
        <v>13</v>
      </c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175">
        <f>CM33+CM35+CM36+CM37+CM38</f>
        <v>0</v>
      </c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</row>
    <row r="33" spans="1:105" s="1" customFormat="1" ht="12.75">
      <c r="A33" s="144" t="s">
        <v>36</v>
      </c>
      <c r="B33" s="145"/>
      <c r="C33" s="145"/>
      <c r="D33" s="145"/>
      <c r="E33" s="145"/>
      <c r="F33" s="146"/>
      <c r="G33" s="13"/>
      <c r="H33" s="150" t="s">
        <v>2</v>
      </c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1"/>
      <c r="BW33" s="169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1"/>
      <c r="CM33" s="176">
        <f>BW33*2.9%</f>
        <v>0</v>
      </c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8"/>
    </row>
    <row r="34" spans="1:105" s="1" customFormat="1" ht="25.5" customHeight="1">
      <c r="A34" s="147"/>
      <c r="B34" s="148"/>
      <c r="C34" s="148"/>
      <c r="D34" s="148"/>
      <c r="E34" s="148"/>
      <c r="F34" s="149"/>
      <c r="G34" s="12"/>
      <c r="H34" s="125" t="s">
        <v>47</v>
      </c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6"/>
      <c r="BW34" s="172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4"/>
      <c r="CM34" s="179"/>
      <c r="CN34" s="180"/>
      <c r="CO34" s="180"/>
      <c r="CP34" s="180"/>
      <c r="CQ34" s="180"/>
      <c r="CR34" s="180"/>
      <c r="CS34" s="180"/>
      <c r="CT34" s="180"/>
      <c r="CU34" s="180"/>
      <c r="CV34" s="180"/>
      <c r="CW34" s="180"/>
      <c r="CX34" s="180"/>
      <c r="CY34" s="180"/>
      <c r="CZ34" s="180"/>
      <c r="DA34" s="181"/>
    </row>
    <row r="35" spans="1:105" s="1" customFormat="1" ht="26.25" customHeight="1">
      <c r="A35" s="86" t="s">
        <v>37</v>
      </c>
      <c r="B35" s="86"/>
      <c r="C35" s="86"/>
      <c r="D35" s="86"/>
      <c r="E35" s="86"/>
      <c r="F35" s="86"/>
      <c r="G35" s="11"/>
      <c r="H35" s="142" t="s">
        <v>48</v>
      </c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3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</row>
    <row r="36" spans="1:105" s="1" customFormat="1" ht="27" customHeight="1">
      <c r="A36" s="86" t="s">
        <v>38</v>
      </c>
      <c r="B36" s="86"/>
      <c r="C36" s="86"/>
      <c r="D36" s="86"/>
      <c r="E36" s="86"/>
      <c r="F36" s="86"/>
      <c r="G36" s="11"/>
      <c r="H36" s="142" t="s">
        <v>49</v>
      </c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3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175">
        <f>BW36*0.2%</f>
        <v>0</v>
      </c>
      <c r="CN36" s="175"/>
      <c r="CO36" s="175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75"/>
    </row>
    <row r="37" spans="1:105" s="1" customFormat="1" ht="27" customHeight="1">
      <c r="A37" s="86" t="s">
        <v>39</v>
      </c>
      <c r="B37" s="86"/>
      <c r="C37" s="86"/>
      <c r="D37" s="86"/>
      <c r="E37" s="86"/>
      <c r="F37" s="86"/>
      <c r="G37" s="11"/>
      <c r="H37" s="142" t="s">
        <v>50</v>
      </c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3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</row>
    <row r="38" spans="1:105" s="1" customFormat="1" ht="27" customHeight="1">
      <c r="A38" s="86" t="s">
        <v>40</v>
      </c>
      <c r="B38" s="86"/>
      <c r="C38" s="86"/>
      <c r="D38" s="86"/>
      <c r="E38" s="86"/>
      <c r="F38" s="86"/>
      <c r="G38" s="11"/>
      <c r="H38" s="142" t="s">
        <v>50</v>
      </c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3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</row>
    <row r="39" spans="1:105" s="1" customFormat="1" ht="26.25" customHeight="1">
      <c r="A39" s="86" t="s">
        <v>41</v>
      </c>
      <c r="B39" s="86"/>
      <c r="C39" s="86"/>
      <c r="D39" s="86"/>
      <c r="E39" s="86"/>
      <c r="F39" s="86"/>
      <c r="G39" s="11"/>
      <c r="H39" s="139" t="s">
        <v>51</v>
      </c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40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175">
        <f>BW39*5.1%</f>
        <v>0</v>
      </c>
      <c r="CN39" s="175"/>
      <c r="CO39" s="175"/>
      <c r="CP39" s="175"/>
      <c r="CQ39" s="175"/>
      <c r="CR39" s="175"/>
      <c r="CS39" s="175"/>
      <c r="CT39" s="175"/>
      <c r="CU39" s="175"/>
      <c r="CV39" s="175"/>
      <c r="CW39" s="175"/>
      <c r="CX39" s="175"/>
      <c r="CY39" s="175"/>
      <c r="CZ39" s="175"/>
      <c r="DA39" s="175"/>
    </row>
    <row r="40" spans="1:105" s="1" customFormat="1" ht="13.5" customHeight="1">
      <c r="A40" s="86"/>
      <c r="B40" s="86"/>
      <c r="C40" s="86"/>
      <c r="D40" s="86"/>
      <c r="E40" s="86"/>
      <c r="F40" s="86"/>
      <c r="G40" s="130" t="s">
        <v>12</v>
      </c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9"/>
      <c r="BW40" s="88" t="s">
        <v>13</v>
      </c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175">
        <f>CM27+CM32+CM39</f>
        <v>0</v>
      </c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</row>
    <row r="41" ht="3" customHeight="1"/>
    <row r="42" spans="1:105" s="9" customFormat="1" ht="48" customHeight="1">
      <c r="A42" s="152" t="s">
        <v>94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</row>
    <row r="43" ht="12" customHeight="1"/>
    <row r="44" spans="1:105" s="6" customFormat="1" ht="14.25">
      <c r="A44" s="75" t="s">
        <v>52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</row>
    <row r="45" ht="6" customHeight="1"/>
    <row r="46" spans="1:105" s="6" customFormat="1" ht="14.25">
      <c r="A46" s="6" t="s">
        <v>16</v>
      </c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</row>
    <row r="47" spans="24:105" s="6" customFormat="1" ht="6" customHeight="1"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</row>
    <row r="48" spans="1:105" s="6" customFormat="1" ht="14.25">
      <c r="A48" s="77" t="s">
        <v>15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</row>
    <row r="49" ht="10.5" customHeight="1"/>
    <row r="50" spans="1:105" s="3" customFormat="1" ht="45" customHeight="1">
      <c r="A50" s="65" t="s">
        <v>0</v>
      </c>
      <c r="B50" s="66"/>
      <c r="C50" s="66"/>
      <c r="D50" s="66"/>
      <c r="E50" s="66"/>
      <c r="F50" s="66"/>
      <c r="G50" s="67"/>
      <c r="H50" s="65" t="s">
        <v>55</v>
      </c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7"/>
      <c r="BD50" s="65" t="s">
        <v>56</v>
      </c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7"/>
      <c r="BT50" s="65" t="s">
        <v>57</v>
      </c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7"/>
      <c r="CJ50" s="65" t="s">
        <v>54</v>
      </c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7"/>
    </row>
    <row r="51" spans="1:105" s="4" customFormat="1" ht="12.75">
      <c r="A51" s="79">
        <v>1</v>
      </c>
      <c r="B51" s="79"/>
      <c r="C51" s="79"/>
      <c r="D51" s="79"/>
      <c r="E51" s="79"/>
      <c r="F51" s="79"/>
      <c r="G51" s="79"/>
      <c r="H51" s="79">
        <v>2</v>
      </c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>
        <v>3</v>
      </c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>
        <v>4</v>
      </c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>
        <v>5</v>
      </c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</row>
    <row r="52" spans="1:105" s="5" customFormat="1" ht="15" customHeight="1">
      <c r="A52" s="86"/>
      <c r="B52" s="86"/>
      <c r="C52" s="86"/>
      <c r="D52" s="86"/>
      <c r="E52" s="86"/>
      <c r="F52" s="86"/>
      <c r="G52" s="86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</row>
    <row r="53" spans="1:105" s="5" customFormat="1" ht="15" customHeight="1">
      <c r="A53" s="86"/>
      <c r="B53" s="86"/>
      <c r="C53" s="86"/>
      <c r="D53" s="86"/>
      <c r="E53" s="86"/>
      <c r="F53" s="86"/>
      <c r="G53" s="86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</row>
    <row r="54" spans="1:105" s="5" customFormat="1" ht="15" customHeight="1">
      <c r="A54" s="86"/>
      <c r="B54" s="86"/>
      <c r="C54" s="86"/>
      <c r="D54" s="86"/>
      <c r="E54" s="86"/>
      <c r="F54" s="86"/>
      <c r="G54" s="86"/>
      <c r="H54" s="128" t="s">
        <v>12</v>
      </c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9"/>
      <c r="BD54" s="88" t="s">
        <v>13</v>
      </c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 t="s">
        <v>13</v>
      </c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</row>
    <row r="55" s="1" customFormat="1" ht="12" customHeight="1"/>
    <row r="56" spans="1:105" s="6" customFormat="1" ht="14.25">
      <c r="A56" s="75" t="s">
        <v>58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</row>
    <row r="57" ht="6" customHeight="1"/>
    <row r="58" spans="1:105" s="6" customFormat="1" ht="14.25">
      <c r="A58" s="6" t="s">
        <v>16</v>
      </c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</row>
    <row r="59" spans="24:105" s="6" customFormat="1" ht="6" customHeight="1"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</row>
    <row r="60" spans="1:105" s="6" customFormat="1" ht="14.25">
      <c r="A60" s="77" t="s">
        <v>15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</row>
    <row r="61" ht="10.5" customHeight="1"/>
    <row r="62" spans="1:105" s="3" customFormat="1" ht="55.5" customHeight="1">
      <c r="A62" s="65" t="s">
        <v>0</v>
      </c>
      <c r="B62" s="66"/>
      <c r="C62" s="66"/>
      <c r="D62" s="66"/>
      <c r="E62" s="66"/>
      <c r="F62" s="66"/>
      <c r="G62" s="67"/>
      <c r="H62" s="65" t="s">
        <v>19</v>
      </c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7"/>
      <c r="BD62" s="65" t="s">
        <v>59</v>
      </c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7"/>
      <c r="BT62" s="65" t="s">
        <v>60</v>
      </c>
      <c r="BU62" s="66"/>
      <c r="BV62" s="66"/>
      <c r="BW62" s="66"/>
      <c r="BX62" s="66"/>
      <c r="BY62" s="66"/>
      <c r="BZ62" s="66"/>
      <c r="CA62" s="66"/>
      <c r="CB62" s="66"/>
      <c r="CC62" s="66"/>
      <c r="CD62" s="67"/>
      <c r="CE62" s="65" t="s">
        <v>93</v>
      </c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7"/>
    </row>
    <row r="63" spans="1:105" s="4" customFormat="1" ht="12.75">
      <c r="A63" s="79">
        <v>1</v>
      </c>
      <c r="B63" s="79"/>
      <c r="C63" s="79"/>
      <c r="D63" s="79"/>
      <c r="E63" s="79"/>
      <c r="F63" s="79"/>
      <c r="G63" s="79"/>
      <c r="H63" s="79">
        <v>2</v>
      </c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>
        <v>3</v>
      </c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>
        <v>4</v>
      </c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>
        <v>5</v>
      </c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</row>
    <row r="64" spans="1:105" s="5" customFormat="1" ht="15" customHeight="1">
      <c r="A64" s="86" t="s">
        <v>31</v>
      </c>
      <c r="B64" s="86"/>
      <c r="C64" s="86"/>
      <c r="D64" s="86"/>
      <c r="E64" s="86"/>
      <c r="F64" s="86"/>
      <c r="G64" s="86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</row>
    <row r="65" spans="1:105" s="5" customFormat="1" ht="15" customHeight="1">
      <c r="A65" s="86"/>
      <c r="B65" s="86"/>
      <c r="C65" s="86"/>
      <c r="D65" s="86"/>
      <c r="E65" s="86"/>
      <c r="F65" s="86"/>
      <c r="G65" s="86"/>
      <c r="H65" s="128" t="s">
        <v>12</v>
      </c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9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 t="s">
        <v>13</v>
      </c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94">
        <f>CE64</f>
        <v>0</v>
      </c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</row>
    <row r="66" ht="12" customHeight="1"/>
    <row r="67" spans="1:105" s="6" customFormat="1" ht="14.25">
      <c r="A67" s="75" t="s">
        <v>61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</row>
    <row r="68" ht="6" customHeight="1"/>
    <row r="69" spans="1:105" s="6" customFormat="1" ht="14.25">
      <c r="A69" s="6" t="s">
        <v>16</v>
      </c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</row>
    <row r="70" spans="24:105" s="6" customFormat="1" ht="6" customHeight="1"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</row>
    <row r="71" spans="1:105" s="6" customFormat="1" ht="14.25">
      <c r="A71" s="77" t="s">
        <v>15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</row>
    <row r="72" ht="10.5" customHeight="1"/>
    <row r="73" spans="1:105" s="3" customFormat="1" ht="45" customHeight="1">
      <c r="A73" s="65" t="s">
        <v>0</v>
      </c>
      <c r="B73" s="66"/>
      <c r="C73" s="66"/>
      <c r="D73" s="66"/>
      <c r="E73" s="66"/>
      <c r="F73" s="66"/>
      <c r="G73" s="67"/>
      <c r="H73" s="65" t="s">
        <v>55</v>
      </c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7"/>
      <c r="BD73" s="65" t="s">
        <v>56</v>
      </c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7"/>
      <c r="BT73" s="65" t="s">
        <v>57</v>
      </c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7"/>
      <c r="CJ73" s="65" t="s">
        <v>54</v>
      </c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7"/>
    </row>
    <row r="74" spans="1:105" s="4" customFormat="1" ht="12.75">
      <c r="A74" s="79">
        <v>1</v>
      </c>
      <c r="B74" s="79"/>
      <c r="C74" s="79"/>
      <c r="D74" s="79"/>
      <c r="E74" s="79"/>
      <c r="F74" s="79"/>
      <c r="G74" s="79"/>
      <c r="H74" s="79">
        <v>2</v>
      </c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>
        <v>3</v>
      </c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>
        <v>4</v>
      </c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>
        <v>5</v>
      </c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</row>
    <row r="75" spans="1:105" s="5" customFormat="1" ht="15" customHeight="1">
      <c r="A75" s="86"/>
      <c r="B75" s="86"/>
      <c r="C75" s="86"/>
      <c r="D75" s="86"/>
      <c r="E75" s="86"/>
      <c r="F75" s="86"/>
      <c r="G75" s="86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</row>
    <row r="76" spans="1:105" s="5" customFormat="1" ht="15" customHeight="1">
      <c r="A76" s="86"/>
      <c r="B76" s="86"/>
      <c r="C76" s="86"/>
      <c r="D76" s="86"/>
      <c r="E76" s="86"/>
      <c r="F76" s="86"/>
      <c r="G76" s="86"/>
      <c r="H76" s="128" t="s">
        <v>12</v>
      </c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9"/>
      <c r="BD76" s="88" t="s">
        <v>13</v>
      </c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 t="s">
        <v>13</v>
      </c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</row>
    <row r="77" ht="12" customHeight="1"/>
    <row r="78" spans="1:105" s="6" customFormat="1" ht="27" customHeight="1">
      <c r="A78" s="131" t="s">
        <v>62</v>
      </c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T78" s="131"/>
      <c r="AU78" s="131"/>
      <c r="AV78" s="131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31"/>
      <c r="BI78" s="131"/>
      <c r="BJ78" s="131"/>
      <c r="BK78" s="131"/>
      <c r="BL78" s="131"/>
      <c r="BM78" s="131"/>
      <c r="BN78" s="131"/>
      <c r="BO78" s="131"/>
      <c r="BP78" s="131"/>
      <c r="BQ78" s="131"/>
      <c r="BR78" s="131"/>
      <c r="BS78" s="131"/>
      <c r="BT78" s="131"/>
      <c r="BU78" s="131"/>
      <c r="BV78" s="131"/>
      <c r="BW78" s="131"/>
      <c r="BX78" s="131"/>
      <c r="BY78" s="131"/>
      <c r="BZ78" s="131"/>
      <c r="CA78" s="131"/>
      <c r="CB78" s="131"/>
      <c r="CC78" s="131"/>
      <c r="CD78" s="131"/>
      <c r="CE78" s="131"/>
      <c r="CF78" s="131"/>
      <c r="CG78" s="131"/>
      <c r="CH78" s="131"/>
      <c r="CI78" s="131"/>
      <c r="CJ78" s="131"/>
      <c r="CK78" s="131"/>
      <c r="CL78" s="131"/>
      <c r="CM78" s="131"/>
      <c r="CN78" s="131"/>
      <c r="CO78" s="131"/>
      <c r="CP78" s="131"/>
      <c r="CQ78" s="131"/>
      <c r="CR78" s="131"/>
      <c r="CS78" s="131"/>
      <c r="CT78" s="131"/>
      <c r="CU78" s="131"/>
      <c r="CV78" s="131"/>
      <c r="CW78" s="131"/>
      <c r="CX78" s="131"/>
      <c r="CY78" s="131"/>
      <c r="CZ78" s="131"/>
      <c r="DA78" s="131"/>
    </row>
    <row r="79" ht="6" customHeight="1"/>
    <row r="80" spans="1:105" s="6" customFormat="1" ht="14.25">
      <c r="A80" s="6" t="s">
        <v>16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</row>
    <row r="81" spans="24:105" s="6" customFormat="1" ht="6" customHeight="1"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</row>
    <row r="82" spans="1:105" s="6" customFormat="1" ht="14.25">
      <c r="A82" s="77" t="s">
        <v>15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</row>
    <row r="83" ht="10.5" customHeight="1"/>
    <row r="84" spans="1:105" s="3" customFormat="1" ht="45" customHeight="1">
      <c r="A84" s="65" t="s">
        <v>0</v>
      </c>
      <c r="B84" s="66"/>
      <c r="C84" s="66"/>
      <c r="D84" s="66"/>
      <c r="E84" s="66"/>
      <c r="F84" s="66"/>
      <c r="G84" s="67"/>
      <c r="H84" s="65" t="s">
        <v>55</v>
      </c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7"/>
      <c r="BD84" s="65" t="s">
        <v>56</v>
      </c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7"/>
      <c r="BT84" s="65" t="s">
        <v>57</v>
      </c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7"/>
      <c r="CJ84" s="65" t="s">
        <v>54</v>
      </c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7"/>
    </row>
    <row r="85" spans="1:105" s="4" customFormat="1" ht="12.75">
      <c r="A85" s="79">
        <v>1</v>
      </c>
      <c r="B85" s="79"/>
      <c r="C85" s="79"/>
      <c r="D85" s="79"/>
      <c r="E85" s="79"/>
      <c r="F85" s="79"/>
      <c r="G85" s="79"/>
      <c r="H85" s="79">
        <v>2</v>
      </c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>
        <v>3</v>
      </c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>
        <v>4</v>
      </c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>
        <v>5</v>
      </c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</row>
    <row r="86" spans="1:105" s="5" customFormat="1" ht="15" customHeight="1">
      <c r="A86" s="86" t="s">
        <v>31</v>
      </c>
      <c r="B86" s="86"/>
      <c r="C86" s="86"/>
      <c r="D86" s="86"/>
      <c r="E86" s="86"/>
      <c r="F86" s="86"/>
      <c r="G86" s="86"/>
      <c r="H86" s="157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40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8"/>
      <c r="BU86" s="88"/>
      <c r="BV86" s="88"/>
      <c r="BW86" s="88"/>
      <c r="BX86" s="88"/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8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</row>
    <row r="87" spans="1:105" s="5" customFormat="1" ht="15" customHeight="1">
      <c r="A87" s="86" t="s">
        <v>35</v>
      </c>
      <c r="B87" s="86"/>
      <c r="C87" s="86"/>
      <c r="D87" s="86"/>
      <c r="E87" s="86"/>
      <c r="F87" s="86"/>
      <c r="G87" s="86"/>
      <c r="H87" s="157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40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</row>
    <row r="88" spans="1:105" s="5" customFormat="1" ht="15" customHeight="1">
      <c r="A88" s="86"/>
      <c r="B88" s="86"/>
      <c r="C88" s="86"/>
      <c r="D88" s="86"/>
      <c r="E88" s="86"/>
      <c r="F88" s="86"/>
      <c r="G88" s="86"/>
      <c r="H88" s="128" t="s">
        <v>12</v>
      </c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9"/>
      <c r="BD88" s="88" t="s">
        <v>13</v>
      </c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 t="s">
        <v>13</v>
      </c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94">
        <f>CJ86+CJ87</f>
        <v>0</v>
      </c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</row>
    <row r="89" ht="12" customHeight="1"/>
    <row r="90" spans="1:105" s="6" customFormat="1" ht="14.25">
      <c r="A90" s="75" t="s">
        <v>63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</row>
    <row r="91" ht="6" customHeight="1"/>
    <row r="92" spans="1:105" s="6" customFormat="1" ht="14.25">
      <c r="A92" s="6" t="s">
        <v>16</v>
      </c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</row>
    <row r="93" spans="24:105" s="6" customFormat="1" ht="6" customHeight="1"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</row>
    <row r="94" spans="1:105" s="6" customFormat="1" ht="14.25">
      <c r="A94" s="77" t="s">
        <v>15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8" t="s">
        <v>97</v>
      </c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</row>
    <row r="95" ht="10.5" customHeight="1"/>
    <row r="96" spans="1:105" s="6" customFormat="1" ht="14.25">
      <c r="A96" s="75" t="s">
        <v>64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</row>
    <row r="97" ht="10.5" customHeight="1"/>
    <row r="98" spans="1:105" s="3" customFormat="1" ht="45" customHeight="1">
      <c r="A98" s="71" t="s">
        <v>0</v>
      </c>
      <c r="B98" s="72"/>
      <c r="C98" s="72"/>
      <c r="D98" s="72"/>
      <c r="E98" s="72"/>
      <c r="F98" s="72"/>
      <c r="G98" s="73"/>
      <c r="H98" s="71" t="s">
        <v>19</v>
      </c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3"/>
      <c r="AP98" s="71" t="s">
        <v>66</v>
      </c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3"/>
      <c r="BF98" s="71" t="s">
        <v>67</v>
      </c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3"/>
      <c r="BV98" s="71" t="s">
        <v>68</v>
      </c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3"/>
      <c r="CL98" s="71" t="s">
        <v>22</v>
      </c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3"/>
    </row>
    <row r="99" spans="1:105" s="4" customFormat="1" ht="12.75">
      <c r="A99" s="79">
        <v>1</v>
      </c>
      <c r="B99" s="79"/>
      <c r="C99" s="79"/>
      <c r="D99" s="79"/>
      <c r="E99" s="79"/>
      <c r="F99" s="79"/>
      <c r="G99" s="79"/>
      <c r="H99" s="79">
        <v>2</v>
      </c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>
        <v>3</v>
      </c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>
        <v>4</v>
      </c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>
        <v>5</v>
      </c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>
        <v>6</v>
      </c>
      <c r="CM99" s="79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79"/>
      <c r="CY99" s="79"/>
      <c r="CZ99" s="79"/>
      <c r="DA99" s="79"/>
    </row>
    <row r="100" spans="1:105" s="5" customFormat="1" ht="27.75" customHeight="1">
      <c r="A100" s="86"/>
      <c r="B100" s="86"/>
      <c r="C100" s="86"/>
      <c r="D100" s="86"/>
      <c r="E100" s="86"/>
      <c r="F100" s="86"/>
      <c r="G100" s="86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</row>
    <row r="101" spans="1:105" s="17" customFormat="1" ht="15" customHeight="1">
      <c r="A101" s="138"/>
      <c r="B101" s="138"/>
      <c r="C101" s="138"/>
      <c r="D101" s="138"/>
      <c r="E101" s="138"/>
      <c r="F101" s="138"/>
      <c r="G101" s="138"/>
      <c r="H101" s="158" t="s">
        <v>65</v>
      </c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59"/>
      <c r="AK101" s="159"/>
      <c r="AL101" s="159"/>
      <c r="AM101" s="159"/>
      <c r="AN101" s="159"/>
      <c r="AO101" s="160"/>
      <c r="AP101" s="85" t="s">
        <v>13</v>
      </c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 t="s">
        <v>13</v>
      </c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 t="s">
        <v>13</v>
      </c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94">
        <v>0</v>
      </c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</row>
    <row r="102" ht="10.5" customHeight="1"/>
    <row r="103" spans="1:105" s="6" customFormat="1" ht="14.25">
      <c r="A103" s="75" t="s">
        <v>69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</row>
    <row r="104" ht="10.5" customHeight="1"/>
    <row r="105" spans="1:105" s="3" customFormat="1" ht="45" customHeight="1">
      <c r="A105" s="65" t="s">
        <v>0</v>
      </c>
      <c r="B105" s="66"/>
      <c r="C105" s="66"/>
      <c r="D105" s="66"/>
      <c r="E105" s="66"/>
      <c r="F105" s="66"/>
      <c r="G105" s="67"/>
      <c r="H105" s="65" t="s">
        <v>19</v>
      </c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7"/>
      <c r="BD105" s="65" t="s">
        <v>70</v>
      </c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7"/>
      <c r="BT105" s="65" t="s">
        <v>71</v>
      </c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7"/>
      <c r="CJ105" s="65" t="s">
        <v>53</v>
      </c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7"/>
    </row>
    <row r="106" spans="1:105" s="4" customFormat="1" ht="12.75">
      <c r="A106" s="79">
        <v>1</v>
      </c>
      <c r="B106" s="79"/>
      <c r="C106" s="79"/>
      <c r="D106" s="79"/>
      <c r="E106" s="79"/>
      <c r="F106" s="79"/>
      <c r="G106" s="79"/>
      <c r="H106" s="79">
        <v>2</v>
      </c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>
        <v>3</v>
      </c>
      <c r="BE106" s="79"/>
      <c r="BF106" s="79"/>
      <c r="BG106" s="79"/>
      <c r="BH106" s="79"/>
      <c r="BI106" s="79"/>
      <c r="BJ106" s="79"/>
      <c r="BK106" s="79"/>
      <c r="BL106" s="79"/>
      <c r="BM106" s="79"/>
      <c r="BN106" s="79"/>
      <c r="BO106" s="79"/>
      <c r="BP106" s="79"/>
      <c r="BQ106" s="79"/>
      <c r="BR106" s="79"/>
      <c r="BS106" s="79"/>
      <c r="BT106" s="79">
        <v>4</v>
      </c>
      <c r="BU106" s="79"/>
      <c r="BV106" s="79"/>
      <c r="BW106" s="79"/>
      <c r="BX106" s="79"/>
      <c r="BY106" s="79"/>
      <c r="BZ106" s="79"/>
      <c r="CA106" s="79"/>
      <c r="CB106" s="79"/>
      <c r="CC106" s="79"/>
      <c r="CD106" s="79"/>
      <c r="CE106" s="79"/>
      <c r="CF106" s="79"/>
      <c r="CG106" s="79"/>
      <c r="CH106" s="79"/>
      <c r="CI106" s="79"/>
      <c r="CJ106" s="79">
        <v>5</v>
      </c>
      <c r="CK106" s="79"/>
      <c r="CL106" s="79"/>
      <c r="CM106" s="79"/>
      <c r="CN106" s="79"/>
      <c r="CO106" s="79"/>
      <c r="CP106" s="79"/>
      <c r="CQ106" s="79"/>
      <c r="CR106" s="79"/>
      <c r="CS106" s="79"/>
      <c r="CT106" s="79"/>
      <c r="CU106" s="79"/>
      <c r="CV106" s="79"/>
      <c r="CW106" s="79"/>
      <c r="CX106" s="79"/>
      <c r="CY106" s="79"/>
      <c r="CZ106" s="79"/>
      <c r="DA106" s="79"/>
    </row>
    <row r="107" spans="1:105" s="5" customFormat="1" ht="25.5" customHeight="1">
      <c r="A107" s="86" t="s">
        <v>31</v>
      </c>
      <c r="B107" s="86"/>
      <c r="C107" s="86"/>
      <c r="D107" s="86"/>
      <c r="E107" s="86"/>
      <c r="F107" s="86"/>
      <c r="G107" s="86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3"/>
      <c r="CJ107" s="83"/>
      <c r="CK107" s="83"/>
      <c r="CL107" s="83"/>
      <c r="CM107" s="83"/>
      <c r="CN107" s="83"/>
      <c r="CO107" s="83"/>
      <c r="CP107" s="83"/>
      <c r="CQ107" s="83"/>
      <c r="CR107" s="83"/>
      <c r="CS107" s="83"/>
      <c r="CT107" s="83"/>
      <c r="CU107" s="83"/>
      <c r="CV107" s="83"/>
      <c r="CW107" s="83"/>
      <c r="CX107" s="83"/>
      <c r="CY107" s="83"/>
      <c r="CZ107" s="83"/>
      <c r="DA107" s="83"/>
    </row>
    <row r="108" spans="1:105" s="17" customFormat="1" ht="15" customHeight="1">
      <c r="A108" s="138"/>
      <c r="B108" s="138"/>
      <c r="C108" s="138"/>
      <c r="D108" s="138"/>
      <c r="E108" s="138"/>
      <c r="F108" s="138"/>
      <c r="G108" s="138"/>
      <c r="H108" s="92" t="s">
        <v>12</v>
      </c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3"/>
      <c r="BD108" s="85" t="s">
        <v>13</v>
      </c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 t="s">
        <v>13</v>
      </c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94">
        <f>CJ107</f>
        <v>0</v>
      </c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</row>
    <row r="109" ht="10.5" customHeight="1"/>
    <row r="110" spans="1:105" s="6" customFormat="1" ht="14.25">
      <c r="A110" s="75" t="s">
        <v>72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</row>
    <row r="111" ht="10.5" customHeight="1"/>
    <row r="112" spans="1:105" s="3" customFormat="1" ht="45" customHeight="1">
      <c r="A112" s="71" t="s">
        <v>0</v>
      </c>
      <c r="B112" s="72"/>
      <c r="C112" s="72"/>
      <c r="D112" s="72"/>
      <c r="E112" s="72"/>
      <c r="F112" s="72"/>
      <c r="G112" s="73"/>
      <c r="H112" s="71" t="s">
        <v>55</v>
      </c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3"/>
      <c r="AP112" s="71" t="s">
        <v>73</v>
      </c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3"/>
      <c r="BF112" s="71" t="s">
        <v>74</v>
      </c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3"/>
      <c r="BV112" s="71" t="s">
        <v>75</v>
      </c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3"/>
      <c r="CL112" s="71" t="s">
        <v>76</v>
      </c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3"/>
    </row>
    <row r="113" spans="1:105" s="4" customFormat="1" ht="12.75">
      <c r="A113" s="79">
        <v>1</v>
      </c>
      <c r="B113" s="79"/>
      <c r="C113" s="79"/>
      <c r="D113" s="79"/>
      <c r="E113" s="79"/>
      <c r="F113" s="79"/>
      <c r="G113" s="79"/>
      <c r="H113" s="79">
        <v>2</v>
      </c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>
        <v>3</v>
      </c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>
        <v>4</v>
      </c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>
        <v>5</v>
      </c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>
        <v>6</v>
      </c>
      <c r="CM113" s="79"/>
      <c r="CN113" s="79"/>
      <c r="CO113" s="79"/>
      <c r="CP113" s="79"/>
      <c r="CQ113" s="79"/>
      <c r="CR113" s="79"/>
      <c r="CS113" s="79"/>
      <c r="CT113" s="79"/>
      <c r="CU113" s="79"/>
      <c r="CV113" s="79"/>
      <c r="CW113" s="79"/>
      <c r="CX113" s="79"/>
      <c r="CY113" s="79"/>
      <c r="CZ113" s="79"/>
      <c r="DA113" s="79"/>
    </row>
    <row r="114" spans="1:105" s="5" customFormat="1" ht="15" customHeight="1">
      <c r="A114" s="86" t="s">
        <v>31</v>
      </c>
      <c r="B114" s="86"/>
      <c r="C114" s="86"/>
      <c r="D114" s="86"/>
      <c r="E114" s="86"/>
      <c r="F114" s="86"/>
      <c r="G114" s="86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8"/>
      <c r="BW114" s="88"/>
      <c r="BX114" s="88"/>
      <c r="BY114" s="88"/>
      <c r="BZ114" s="88"/>
      <c r="CA114" s="88"/>
      <c r="CB114" s="88"/>
      <c r="CC114" s="88"/>
      <c r="CD114" s="88"/>
      <c r="CE114" s="88"/>
      <c r="CF114" s="88"/>
      <c r="CG114" s="88"/>
      <c r="CH114" s="88"/>
      <c r="CI114" s="88"/>
      <c r="CJ114" s="88"/>
      <c r="CK114" s="88"/>
      <c r="CL114" s="83"/>
      <c r="CM114" s="83"/>
      <c r="CN114" s="83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3"/>
    </row>
    <row r="115" spans="1:105" s="17" customFormat="1" ht="15" customHeight="1">
      <c r="A115" s="138"/>
      <c r="B115" s="138"/>
      <c r="C115" s="138"/>
      <c r="D115" s="138"/>
      <c r="E115" s="138"/>
      <c r="F115" s="138"/>
      <c r="G115" s="138"/>
      <c r="H115" s="91" t="s">
        <v>12</v>
      </c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3"/>
      <c r="AP115" s="85" t="s">
        <v>13</v>
      </c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 t="s">
        <v>13</v>
      </c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 t="s">
        <v>13</v>
      </c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94">
        <f>CL114</f>
        <v>0</v>
      </c>
      <c r="CM115" s="94"/>
      <c r="CN115" s="94"/>
      <c r="CO115" s="94"/>
      <c r="CP115" s="94"/>
      <c r="CQ115" s="94"/>
      <c r="CR115" s="94"/>
      <c r="CS115" s="94"/>
      <c r="CT115" s="94"/>
      <c r="CU115" s="94"/>
      <c r="CV115" s="94"/>
      <c r="CW115" s="94"/>
      <c r="CX115" s="94"/>
      <c r="CY115" s="94"/>
      <c r="CZ115" s="94"/>
      <c r="DA115" s="94"/>
    </row>
    <row r="116" ht="12" customHeight="1"/>
    <row r="117" spans="1:105" s="6" customFormat="1" ht="14.25">
      <c r="A117" s="75" t="s">
        <v>80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75"/>
      <c r="CJ117" s="75"/>
      <c r="CK117" s="75"/>
      <c r="CL117" s="75"/>
      <c r="CM117" s="75"/>
      <c r="CN117" s="75"/>
      <c r="CO117" s="75"/>
      <c r="CP117" s="75"/>
      <c r="CQ117" s="75"/>
      <c r="CR117" s="75"/>
      <c r="CS117" s="75"/>
      <c r="CT117" s="75"/>
      <c r="CU117" s="75"/>
      <c r="CV117" s="75"/>
      <c r="CW117" s="75"/>
      <c r="CX117" s="75"/>
      <c r="CY117" s="75"/>
      <c r="CZ117" s="75"/>
      <c r="DA117" s="75"/>
    </row>
    <row r="118" ht="10.5" customHeight="1"/>
    <row r="119" spans="1:105" s="3" customFormat="1" ht="45" customHeight="1">
      <c r="A119" s="65" t="s">
        <v>0</v>
      </c>
      <c r="B119" s="66"/>
      <c r="C119" s="66"/>
      <c r="D119" s="66"/>
      <c r="E119" s="66"/>
      <c r="F119" s="66"/>
      <c r="G119" s="67"/>
      <c r="H119" s="65" t="s">
        <v>55</v>
      </c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7"/>
      <c r="BD119" s="65" t="s">
        <v>77</v>
      </c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7"/>
      <c r="BT119" s="65" t="s">
        <v>79</v>
      </c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7"/>
      <c r="CJ119" s="65" t="s">
        <v>78</v>
      </c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7"/>
    </row>
    <row r="120" spans="1:105" s="4" customFormat="1" ht="12.75">
      <c r="A120" s="79">
        <v>1</v>
      </c>
      <c r="B120" s="79"/>
      <c r="C120" s="79"/>
      <c r="D120" s="79"/>
      <c r="E120" s="79"/>
      <c r="F120" s="79"/>
      <c r="G120" s="79"/>
      <c r="H120" s="79">
        <v>2</v>
      </c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  <c r="BA120" s="79"/>
      <c r="BB120" s="79"/>
      <c r="BC120" s="79"/>
      <c r="BD120" s="79">
        <v>4</v>
      </c>
      <c r="BE120" s="79"/>
      <c r="BF120" s="79"/>
      <c r="BG120" s="79"/>
      <c r="BH120" s="79"/>
      <c r="BI120" s="79"/>
      <c r="BJ120" s="79"/>
      <c r="BK120" s="79"/>
      <c r="BL120" s="79"/>
      <c r="BM120" s="79"/>
      <c r="BN120" s="79"/>
      <c r="BO120" s="79"/>
      <c r="BP120" s="79"/>
      <c r="BQ120" s="79"/>
      <c r="BR120" s="79"/>
      <c r="BS120" s="79"/>
      <c r="BT120" s="79">
        <v>5</v>
      </c>
      <c r="BU120" s="79"/>
      <c r="BV120" s="79"/>
      <c r="BW120" s="79"/>
      <c r="BX120" s="79"/>
      <c r="BY120" s="79"/>
      <c r="BZ120" s="79"/>
      <c r="CA120" s="79"/>
      <c r="CB120" s="79"/>
      <c r="CC120" s="79"/>
      <c r="CD120" s="79"/>
      <c r="CE120" s="79"/>
      <c r="CF120" s="79"/>
      <c r="CG120" s="79"/>
      <c r="CH120" s="79"/>
      <c r="CI120" s="79"/>
      <c r="CJ120" s="79">
        <v>6</v>
      </c>
      <c r="CK120" s="79"/>
      <c r="CL120" s="79"/>
      <c r="CM120" s="79"/>
      <c r="CN120" s="79"/>
      <c r="CO120" s="79"/>
      <c r="CP120" s="79"/>
      <c r="CQ120" s="79"/>
      <c r="CR120" s="79"/>
      <c r="CS120" s="79"/>
      <c r="CT120" s="79"/>
      <c r="CU120" s="79"/>
      <c r="CV120" s="79"/>
      <c r="CW120" s="79"/>
      <c r="CX120" s="79"/>
      <c r="CY120" s="79"/>
      <c r="CZ120" s="79"/>
      <c r="DA120" s="79"/>
    </row>
    <row r="121" spans="1:105" s="5" customFormat="1" ht="15" customHeight="1">
      <c r="A121" s="86"/>
      <c r="B121" s="86"/>
      <c r="C121" s="86"/>
      <c r="D121" s="86"/>
      <c r="E121" s="86"/>
      <c r="F121" s="86"/>
      <c r="G121" s="86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  <c r="BZ121" s="88"/>
      <c r="CA121" s="88"/>
      <c r="CB121" s="88"/>
      <c r="CC121" s="88"/>
      <c r="CD121" s="88"/>
      <c r="CE121" s="88"/>
      <c r="CF121" s="88"/>
      <c r="CG121" s="88"/>
      <c r="CH121" s="88"/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  <c r="CU121" s="88"/>
      <c r="CV121" s="88"/>
      <c r="CW121" s="88"/>
      <c r="CX121" s="88"/>
      <c r="CY121" s="88"/>
      <c r="CZ121" s="88"/>
      <c r="DA121" s="88"/>
    </row>
    <row r="122" spans="1:105" s="5" customFormat="1" ht="15" customHeight="1">
      <c r="A122" s="86"/>
      <c r="B122" s="86"/>
      <c r="C122" s="86"/>
      <c r="D122" s="86"/>
      <c r="E122" s="86"/>
      <c r="F122" s="86"/>
      <c r="G122" s="86"/>
      <c r="H122" s="128" t="s">
        <v>12</v>
      </c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  <c r="AN122" s="128"/>
      <c r="AO122" s="128"/>
      <c r="AP122" s="128"/>
      <c r="AQ122" s="128"/>
      <c r="AR122" s="128"/>
      <c r="AS122" s="128"/>
      <c r="AT122" s="128"/>
      <c r="AU122" s="128"/>
      <c r="AV122" s="128"/>
      <c r="AW122" s="128"/>
      <c r="AX122" s="128"/>
      <c r="AY122" s="128"/>
      <c r="AZ122" s="128"/>
      <c r="BA122" s="128"/>
      <c r="BB122" s="128"/>
      <c r="BC122" s="129"/>
      <c r="BD122" s="88" t="s">
        <v>13</v>
      </c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 t="s">
        <v>13</v>
      </c>
      <c r="BU122" s="88"/>
      <c r="BV122" s="88"/>
      <c r="BW122" s="88"/>
      <c r="BX122" s="88"/>
      <c r="BY122" s="88"/>
      <c r="BZ122" s="88"/>
      <c r="CA122" s="88"/>
      <c r="CB122" s="88"/>
      <c r="CC122" s="88"/>
      <c r="CD122" s="88"/>
      <c r="CE122" s="88"/>
      <c r="CF122" s="88"/>
      <c r="CG122" s="88"/>
      <c r="CH122" s="88"/>
      <c r="CI122" s="88"/>
      <c r="CJ122" s="88" t="s">
        <v>13</v>
      </c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  <c r="CU122" s="88"/>
      <c r="CV122" s="88"/>
      <c r="CW122" s="88"/>
      <c r="CX122" s="88"/>
      <c r="CY122" s="88"/>
      <c r="CZ122" s="88"/>
      <c r="DA122" s="88"/>
    </row>
    <row r="123" ht="12" customHeight="1"/>
    <row r="124" spans="1:105" s="6" customFormat="1" ht="14.25">
      <c r="A124" s="75" t="s">
        <v>81</v>
      </c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5"/>
      <c r="CK124" s="75"/>
      <c r="CL124" s="75"/>
      <c r="CM124" s="75"/>
      <c r="CN124" s="75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75"/>
    </row>
    <row r="125" ht="10.5" customHeight="1"/>
    <row r="126" spans="1:105" s="3" customFormat="1" ht="45" customHeight="1">
      <c r="A126" s="65" t="s">
        <v>0</v>
      </c>
      <c r="B126" s="66"/>
      <c r="C126" s="66"/>
      <c r="D126" s="66"/>
      <c r="E126" s="66"/>
      <c r="F126" s="66"/>
      <c r="G126" s="67"/>
      <c r="H126" s="65" t="s">
        <v>19</v>
      </c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7"/>
      <c r="BD126" s="65" t="s">
        <v>82</v>
      </c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7"/>
      <c r="BT126" s="65" t="s">
        <v>83</v>
      </c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7"/>
      <c r="CJ126" s="65" t="s">
        <v>84</v>
      </c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7"/>
    </row>
    <row r="127" spans="1:105" s="4" customFormat="1" ht="12.75">
      <c r="A127" s="79">
        <v>1</v>
      </c>
      <c r="B127" s="79"/>
      <c r="C127" s="79"/>
      <c r="D127" s="79"/>
      <c r="E127" s="79"/>
      <c r="F127" s="79"/>
      <c r="G127" s="79"/>
      <c r="H127" s="79">
        <v>2</v>
      </c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>
        <v>3</v>
      </c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>
        <v>4</v>
      </c>
      <c r="BU127" s="79"/>
      <c r="BV127" s="79"/>
      <c r="BW127" s="79"/>
      <c r="BX127" s="79"/>
      <c r="BY127" s="79"/>
      <c r="BZ127" s="79"/>
      <c r="CA127" s="79"/>
      <c r="CB127" s="79"/>
      <c r="CC127" s="79"/>
      <c r="CD127" s="79"/>
      <c r="CE127" s="79"/>
      <c r="CF127" s="79"/>
      <c r="CG127" s="79"/>
      <c r="CH127" s="79"/>
      <c r="CI127" s="79"/>
      <c r="CJ127" s="79">
        <v>5</v>
      </c>
      <c r="CK127" s="79"/>
      <c r="CL127" s="79"/>
      <c r="CM127" s="79"/>
      <c r="CN127" s="79"/>
      <c r="CO127" s="79"/>
      <c r="CP127" s="79"/>
      <c r="CQ127" s="79"/>
      <c r="CR127" s="79"/>
      <c r="CS127" s="79"/>
      <c r="CT127" s="79"/>
      <c r="CU127" s="79"/>
      <c r="CV127" s="79"/>
      <c r="CW127" s="79"/>
      <c r="CX127" s="79"/>
      <c r="CY127" s="79"/>
      <c r="CZ127" s="79"/>
      <c r="DA127" s="79"/>
    </row>
    <row r="128" spans="1:105" s="5" customFormat="1" ht="15" customHeight="1">
      <c r="A128" s="86" t="s">
        <v>31</v>
      </c>
      <c r="B128" s="86"/>
      <c r="C128" s="86"/>
      <c r="D128" s="86"/>
      <c r="E128" s="86"/>
      <c r="F128" s="86"/>
      <c r="G128" s="86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  <c r="BZ128" s="88"/>
      <c r="CA128" s="88"/>
      <c r="CB128" s="88"/>
      <c r="CC128" s="88"/>
      <c r="CD128" s="88"/>
      <c r="CE128" s="88"/>
      <c r="CF128" s="88"/>
      <c r="CG128" s="88"/>
      <c r="CH128" s="88"/>
      <c r="CI128" s="88"/>
      <c r="CJ128" s="83"/>
      <c r="CK128" s="83"/>
      <c r="CL128" s="83"/>
      <c r="CM128" s="83"/>
      <c r="CN128" s="83"/>
      <c r="CO128" s="83"/>
      <c r="CP128" s="83"/>
      <c r="CQ128" s="83"/>
      <c r="CR128" s="83"/>
      <c r="CS128" s="83"/>
      <c r="CT128" s="83"/>
      <c r="CU128" s="83"/>
      <c r="CV128" s="83"/>
      <c r="CW128" s="83"/>
      <c r="CX128" s="83"/>
      <c r="CY128" s="83"/>
      <c r="CZ128" s="83"/>
      <c r="DA128" s="83"/>
    </row>
    <row r="129" spans="1:105" s="5" customFormat="1" ht="15" customHeight="1">
      <c r="A129" s="86" t="s">
        <v>35</v>
      </c>
      <c r="B129" s="86"/>
      <c r="C129" s="86"/>
      <c r="D129" s="86"/>
      <c r="E129" s="86"/>
      <c r="F129" s="86"/>
      <c r="G129" s="86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  <c r="BZ129" s="88"/>
      <c r="CA129" s="88"/>
      <c r="CB129" s="88"/>
      <c r="CC129" s="88"/>
      <c r="CD129" s="88"/>
      <c r="CE129" s="88"/>
      <c r="CF129" s="88"/>
      <c r="CG129" s="88"/>
      <c r="CH129" s="88"/>
      <c r="CI129" s="88"/>
      <c r="CJ129" s="83"/>
      <c r="CK129" s="83"/>
      <c r="CL129" s="83"/>
      <c r="CM129" s="83"/>
      <c r="CN129" s="83"/>
      <c r="CO129" s="83"/>
      <c r="CP129" s="83"/>
      <c r="CQ129" s="83"/>
      <c r="CR129" s="83"/>
      <c r="CS129" s="83"/>
      <c r="CT129" s="83"/>
      <c r="CU129" s="83"/>
      <c r="CV129" s="83"/>
      <c r="CW129" s="83"/>
      <c r="CX129" s="83"/>
      <c r="CY129" s="83"/>
      <c r="CZ129" s="83"/>
      <c r="DA129" s="83"/>
    </row>
    <row r="130" spans="1:105" s="5" customFormat="1" ht="24.75" customHeight="1">
      <c r="A130" s="86" t="s">
        <v>41</v>
      </c>
      <c r="B130" s="86"/>
      <c r="C130" s="86"/>
      <c r="D130" s="86"/>
      <c r="E130" s="86"/>
      <c r="F130" s="86"/>
      <c r="G130" s="86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  <c r="BZ130" s="88"/>
      <c r="CA130" s="88"/>
      <c r="CB130" s="88"/>
      <c r="CC130" s="88"/>
      <c r="CD130" s="88"/>
      <c r="CE130" s="88"/>
      <c r="CF130" s="88"/>
      <c r="CG130" s="88"/>
      <c r="CH130" s="88"/>
      <c r="CI130" s="88"/>
      <c r="CJ130" s="83"/>
      <c r="CK130" s="83"/>
      <c r="CL130" s="83"/>
      <c r="CM130" s="83"/>
      <c r="CN130" s="83"/>
      <c r="CO130" s="83"/>
      <c r="CP130" s="83"/>
      <c r="CQ130" s="83"/>
      <c r="CR130" s="83"/>
      <c r="CS130" s="83"/>
      <c r="CT130" s="83"/>
      <c r="CU130" s="83"/>
      <c r="CV130" s="83"/>
      <c r="CW130" s="83"/>
      <c r="CX130" s="83"/>
      <c r="CY130" s="83"/>
      <c r="CZ130" s="83"/>
      <c r="DA130" s="83"/>
    </row>
    <row r="131" spans="1:105" s="17" customFormat="1" ht="15" customHeight="1">
      <c r="A131" s="138"/>
      <c r="B131" s="138"/>
      <c r="C131" s="138"/>
      <c r="D131" s="138"/>
      <c r="E131" s="138"/>
      <c r="F131" s="138"/>
      <c r="G131" s="138"/>
      <c r="H131" s="92" t="s">
        <v>12</v>
      </c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3"/>
      <c r="BD131" s="85" t="s">
        <v>13</v>
      </c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 t="s">
        <v>13</v>
      </c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94">
        <f>CJ128+CJ129+CJ130</f>
        <v>0</v>
      </c>
      <c r="CK131" s="94"/>
      <c r="CL131" s="94"/>
      <c r="CM131" s="94"/>
      <c r="CN131" s="94"/>
      <c r="CO131" s="94"/>
      <c r="CP131" s="94"/>
      <c r="CQ131" s="94"/>
      <c r="CR131" s="94"/>
      <c r="CS131" s="94"/>
      <c r="CT131" s="94"/>
      <c r="CU131" s="94"/>
      <c r="CV131" s="94"/>
      <c r="CW131" s="94"/>
      <c r="CX131" s="94"/>
      <c r="CY131" s="94"/>
      <c r="CZ131" s="94"/>
      <c r="DA131" s="94"/>
    </row>
    <row r="132" ht="12" customHeight="1"/>
    <row r="133" spans="1:105" s="6" customFormat="1" ht="14.25">
      <c r="A133" s="75" t="s">
        <v>85</v>
      </c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  <c r="CH133" s="75"/>
      <c r="CI133" s="75"/>
      <c r="CJ133" s="75"/>
      <c r="CK133" s="75"/>
      <c r="CL133" s="75"/>
      <c r="CM133" s="75"/>
      <c r="CN133" s="75"/>
      <c r="CO133" s="75"/>
      <c r="CP133" s="75"/>
      <c r="CQ133" s="75"/>
      <c r="CR133" s="75"/>
      <c r="CS133" s="75"/>
      <c r="CT133" s="75"/>
      <c r="CU133" s="75"/>
      <c r="CV133" s="75"/>
      <c r="CW133" s="75"/>
      <c r="CX133" s="75"/>
      <c r="CY133" s="75"/>
      <c r="CZ133" s="75"/>
      <c r="DA133" s="75"/>
    </row>
    <row r="134" ht="10.5" customHeight="1"/>
    <row r="135" spans="1:105" ht="30" customHeight="1">
      <c r="A135" s="65" t="s">
        <v>0</v>
      </c>
      <c r="B135" s="66"/>
      <c r="C135" s="66"/>
      <c r="D135" s="66"/>
      <c r="E135" s="66"/>
      <c r="F135" s="66"/>
      <c r="G135" s="67"/>
      <c r="H135" s="65" t="s">
        <v>19</v>
      </c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7"/>
      <c r="BT135" s="65" t="s">
        <v>87</v>
      </c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7"/>
      <c r="CJ135" s="65" t="s">
        <v>88</v>
      </c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7"/>
    </row>
    <row r="136" spans="1:105" s="1" customFormat="1" ht="12.75">
      <c r="A136" s="79">
        <v>1</v>
      </c>
      <c r="B136" s="79"/>
      <c r="C136" s="79"/>
      <c r="D136" s="79"/>
      <c r="E136" s="79"/>
      <c r="F136" s="79"/>
      <c r="G136" s="79"/>
      <c r="H136" s="79">
        <v>2</v>
      </c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>
        <v>3</v>
      </c>
      <c r="BU136" s="79"/>
      <c r="BV136" s="79"/>
      <c r="BW136" s="79"/>
      <c r="BX136" s="79"/>
      <c r="BY136" s="79"/>
      <c r="BZ136" s="79"/>
      <c r="CA136" s="79"/>
      <c r="CB136" s="79"/>
      <c r="CC136" s="79"/>
      <c r="CD136" s="79"/>
      <c r="CE136" s="79"/>
      <c r="CF136" s="79"/>
      <c r="CG136" s="79"/>
      <c r="CH136" s="79"/>
      <c r="CI136" s="79"/>
      <c r="CJ136" s="79">
        <v>4</v>
      </c>
      <c r="CK136" s="79"/>
      <c r="CL136" s="79"/>
      <c r="CM136" s="79"/>
      <c r="CN136" s="79"/>
      <c r="CO136" s="79"/>
      <c r="CP136" s="79"/>
      <c r="CQ136" s="79"/>
      <c r="CR136" s="79"/>
      <c r="CS136" s="79"/>
      <c r="CT136" s="79"/>
      <c r="CU136" s="79"/>
      <c r="CV136" s="79"/>
      <c r="CW136" s="79"/>
      <c r="CX136" s="79"/>
      <c r="CY136" s="79"/>
      <c r="CZ136" s="79"/>
      <c r="DA136" s="79"/>
    </row>
    <row r="137" spans="1:105" ht="15" customHeight="1">
      <c r="A137" s="86" t="s">
        <v>31</v>
      </c>
      <c r="B137" s="86"/>
      <c r="C137" s="86"/>
      <c r="D137" s="86"/>
      <c r="E137" s="86"/>
      <c r="F137" s="86"/>
      <c r="G137" s="86"/>
      <c r="H137" s="157" t="s">
        <v>172</v>
      </c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  <c r="AA137" s="139"/>
      <c r="AB137" s="139"/>
      <c r="AC137" s="139"/>
      <c r="AD137" s="139"/>
      <c r="AE137" s="139"/>
      <c r="AF137" s="139"/>
      <c r="AG137" s="139"/>
      <c r="AH137" s="139"/>
      <c r="AI137" s="139"/>
      <c r="AJ137" s="139"/>
      <c r="AK137" s="139"/>
      <c r="AL137" s="139"/>
      <c r="AM137" s="139"/>
      <c r="AN137" s="139"/>
      <c r="AO137" s="139"/>
      <c r="AP137" s="139"/>
      <c r="AQ137" s="139"/>
      <c r="AR137" s="139"/>
      <c r="AS137" s="139"/>
      <c r="AT137" s="139"/>
      <c r="AU137" s="139"/>
      <c r="AV137" s="139"/>
      <c r="AW137" s="139"/>
      <c r="AX137" s="139"/>
      <c r="AY137" s="139"/>
      <c r="AZ137" s="139"/>
      <c r="BA137" s="139"/>
      <c r="BB137" s="139"/>
      <c r="BC137" s="139"/>
      <c r="BD137" s="139"/>
      <c r="BE137" s="139"/>
      <c r="BF137" s="139"/>
      <c r="BG137" s="139"/>
      <c r="BH137" s="139"/>
      <c r="BI137" s="139"/>
      <c r="BJ137" s="139"/>
      <c r="BK137" s="139"/>
      <c r="BL137" s="139"/>
      <c r="BM137" s="139"/>
      <c r="BN137" s="139"/>
      <c r="BO137" s="139"/>
      <c r="BP137" s="139"/>
      <c r="BQ137" s="139"/>
      <c r="BR137" s="139"/>
      <c r="BS137" s="140"/>
      <c r="BT137" s="88"/>
      <c r="BU137" s="88"/>
      <c r="BV137" s="88"/>
      <c r="BW137" s="88"/>
      <c r="BX137" s="88"/>
      <c r="BY137" s="88"/>
      <c r="BZ137" s="88"/>
      <c r="CA137" s="88"/>
      <c r="CB137" s="88"/>
      <c r="CC137" s="88"/>
      <c r="CD137" s="88"/>
      <c r="CE137" s="88"/>
      <c r="CF137" s="88"/>
      <c r="CG137" s="88"/>
      <c r="CH137" s="88"/>
      <c r="CI137" s="88"/>
      <c r="CJ137" s="100">
        <v>9500</v>
      </c>
      <c r="CK137" s="101"/>
      <c r="CL137" s="101"/>
      <c r="CM137" s="101"/>
      <c r="CN137" s="101"/>
      <c r="CO137" s="101"/>
      <c r="CP137" s="101"/>
      <c r="CQ137" s="101"/>
      <c r="CR137" s="101"/>
      <c r="CS137" s="101"/>
      <c r="CT137" s="101"/>
      <c r="CU137" s="101"/>
      <c r="CV137" s="101"/>
      <c r="CW137" s="101"/>
      <c r="CX137" s="101"/>
      <c r="CY137" s="101"/>
      <c r="CZ137" s="101"/>
      <c r="DA137" s="102"/>
    </row>
    <row r="138" spans="1:105" s="6" customFormat="1" ht="15" customHeight="1">
      <c r="A138" s="138"/>
      <c r="B138" s="138"/>
      <c r="C138" s="138"/>
      <c r="D138" s="138"/>
      <c r="E138" s="138"/>
      <c r="F138" s="138"/>
      <c r="G138" s="138"/>
      <c r="H138" s="164" t="s">
        <v>12</v>
      </c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5"/>
      <c r="AB138" s="165"/>
      <c r="AC138" s="165"/>
      <c r="AD138" s="165"/>
      <c r="AE138" s="165"/>
      <c r="AF138" s="165"/>
      <c r="AG138" s="165"/>
      <c r="AH138" s="165"/>
      <c r="AI138" s="165"/>
      <c r="AJ138" s="165"/>
      <c r="AK138" s="165"/>
      <c r="AL138" s="165"/>
      <c r="AM138" s="165"/>
      <c r="AN138" s="165"/>
      <c r="AO138" s="165"/>
      <c r="AP138" s="165"/>
      <c r="AQ138" s="165"/>
      <c r="AR138" s="165"/>
      <c r="AS138" s="165"/>
      <c r="AT138" s="165"/>
      <c r="AU138" s="165"/>
      <c r="AV138" s="165"/>
      <c r="AW138" s="165"/>
      <c r="AX138" s="165"/>
      <c r="AY138" s="165"/>
      <c r="AZ138" s="165"/>
      <c r="BA138" s="165"/>
      <c r="BB138" s="165"/>
      <c r="BC138" s="165"/>
      <c r="BD138" s="165"/>
      <c r="BE138" s="165"/>
      <c r="BF138" s="165"/>
      <c r="BG138" s="165"/>
      <c r="BH138" s="165"/>
      <c r="BI138" s="165"/>
      <c r="BJ138" s="165"/>
      <c r="BK138" s="165"/>
      <c r="BL138" s="165"/>
      <c r="BM138" s="165"/>
      <c r="BN138" s="165"/>
      <c r="BO138" s="165"/>
      <c r="BP138" s="165"/>
      <c r="BQ138" s="165"/>
      <c r="BR138" s="165"/>
      <c r="BS138" s="166"/>
      <c r="BT138" s="85" t="s">
        <v>13</v>
      </c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94">
        <f>CJ137</f>
        <v>9500</v>
      </c>
      <c r="CK138" s="94"/>
      <c r="CL138" s="94"/>
      <c r="CM138" s="94"/>
      <c r="CN138" s="94"/>
      <c r="CO138" s="94"/>
      <c r="CP138" s="94"/>
      <c r="CQ138" s="94"/>
      <c r="CR138" s="94"/>
      <c r="CS138" s="94"/>
      <c r="CT138" s="94"/>
      <c r="CU138" s="94"/>
      <c r="CV138" s="94"/>
      <c r="CW138" s="94"/>
      <c r="CX138" s="94"/>
      <c r="CY138" s="94"/>
      <c r="CZ138" s="94"/>
      <c r="DA138" s="94"/>
    </row>
    <row r="139" ht="12" customHeight="1"/>
    <row r="140" spans="1:105" s="6" customFormat="1" ht="28.5" customHeight="1">
      <c r="A140" s="131" t="s">
        <v>89</v>
      </c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131"/>
      <c r="AH140" s="131"/>
      <c r="AI140" s="131"/>
      <c r="AJ140" s="131"/>
      <c r="AK140" s="131"/>
      <c r="AL140" s="131"/>
      <c r="AM140" s="131"/>
      <c r="AN140" s="131"/>
      <c r="AO140" s="131"/>
      <c r="AP140" s="131"/>
      <c r="AQ140" s="131"/>
      <c r="AR140" s="131"/>
      <c r="AS140" s="131"/>
      <c r="AT140" s="131"/>
      <c r="AU140" s="131"/>
      <c r="AV140" s="131"/>
      <c r="AW140" s="131"/>
      <c r="AX140" s="131"/>
      <c r="AY140" s="131"/>
      <c r="AZ140" s="131"/>
      <c r="BA140" s="131"/>
      <c r="BB140" s="131"/>
      <c r="BC140" s="131"/>
      <c r="BD140" s="131"/>
      <c r="BE140" s="131"/>
      <c r="BF140" s="131"/>
      <c r="BG140" s="131"/>
      <c r="BH140" s="131"/>
      <c r="BI140" s="131"/>
      <c r="BJ140" s="131"/>
      <c r="BK140" s="131"/>
      <c r="BL140" s="131"/>
      <c r="BM140" s="131"/>
      <c r="BN140" s="131"/>
      <c r="BO140" s="131"/>
      <c r="BP140" s="131"/>
      <c r="BQ140" s="131"/>
      <c r="BR140" s="131"/>
      <c r="BS140" s="131"/>
      <c r="BT140" s="131"/>
      <c r="BU140" s="131"/>
      <c r="BV140" s="131"/>
      <c r="BW140" s="131"/>
      <c r="BX140" s="131"/>
      <c r="BY140" s="131"/>
      <c r="BZ140" s="131"/>
      <c r="CA140" s="131"/>
      <c r="CB140" s="131"/>
      <c r="CC140" s="131"/>
      <c r="CD140" s="131"/>
      <c r="CE140" s="131"/>
      <c r="CF140" s="131"/>
      <c r="CG140" s="131"/>
      <c r="CH140" s="131"/>
      <c r="CI140" s="131"/>
      <c r="CJ140" s="131"/>
      <c r="CK140" s="131"/>
      <c r="CL140" s="131"/>
      <c r="CM140" s="131"/>
      <c r="CN140" s="131"/>
      <c r="CO140" s="131"/>
      <c r="CP140" s="131"/>
      <c r="CQ140" s="131"/>
      <c r="CR140" s="131"/>
      <c r="CS140" s="131"/>
      <c r="CT140" s="131"/>
      <c r="CU140" s="131"/>
      <c r="CV140" s="131"/>
      <c r="CW140" s="131"/>
      <c r="CX140" s="131"/>
      <c r="CY140" s="131"/>
      <c r="CZ140" s="131"/>
      <c r="DA140" s="131"/>
    </row>
    <row r="141" ht="10.5" customHeight="1"/>
    <row r="142" spans="1:105" s="3" customFormat="1" ht="30" customHeight="1">
      <c r="A142" s="65" t="s">
        <v>0</v>
      </c>
      <c r="B142" s="66"/>
      <c r="C142" s="66"/>
      <c r="D142" s="66"/>
      <c r="E142" s="66"/>
      <c r="F142" s="66"/>
      <c r="G142" s="67"/>
      <c r="H142" s="65" t="s">
        <v>19</v>
      </c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7"/>
      <c r="BD142" s="65" t="s">
        <v>77</v>
      </c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7"/>
      <c r="BT142" s="65" t="s">
        <v>90</v>
      </c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7"/>
      <c r="CJ142" s="65" t="s">
        <v>91</v>
      </c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7"/>
    </row>
    <row r="143" spans="1:105" s="4" customFormat="1" ht="12.75">
      <c r="A143" s="79"/>
      <c r="B143" s="79"/>
      <c r="C143" s="79"/>
      <c r="D143" s="79"/>
      <c r="E143" s="79"/>
      <c r="F143" s="79"/>
      <c r="G143" s="79"/>
      <c r="H143" s="79">
        <v>1</v>
      </c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AZ143" s="79"/>
      <c r="BA143" s="79"/>
      <c r="BB143" s="79"/>
      <c r="BC143" s="79"/>
      <c r="BD143" s="79">
        <v>2</v>
      </c>
      <c r="BE143" s="79"/>
      <c r="BF143" s="79"/>
      <c r="BG143" s="79"/>
      <c r="BH143" s="79"/>
      <c r="BI143" s="79"/>
      <c r="BJ143" s="79"/>
      <c r="BK143" s="79"/>
      <c r="BL143" s="79"/>
      <c r="BM143" s="79"/>
      <c r="BN143" s="79"/>
      <c r="BO143" s="79"/>
      <c r="BP143" s="79"/>
      <c r="BQ143" s="79"/>
      <c r="BR143" s="79"/>
      <c r="BS143" s="79"/>
      <c r="BT143" s="79">
        <v>3</v>
      </c>
      <c r="BU143" s="79"/>
      <c r="BV143" s="79"/>
      <c r="BW143" s="79"/>
      <c r="BX143" s="79"/>
      <c r="BY143" s="79"/>
      <c r="BZ143" s="79"/>
      <c r="CA143" s="79"/>
      <c r="CB143" s="79"/>
      <c r="CC143" s="79"/>
      <c r="CD143" s="79"/>
      <c r="CE143" s="79"/>
      <c r="CF143" s="79"/>
      <c r="CG143" s="79"/>
      <c r="CH143" s="79"/>
      <c r="CI143" s="79"/>
      <c r="CJ143" s="79">
        <v>4</v>
      </c>
      <c r="CK143" s="79"/>
      <c r="CL143" s="79"/>
      <c r="CM143" s="79"/>
      <c r="CN143" s="79"/>
      <c r="CO143" s="79"/>
      <c r="CP143" s="79"/>
      <c r="CQ143" s="79"/>
      <c r="CR143" s="79"/>
      <c r="CS143" s="79"/>
      <c r="CT143" s="79"/>
      <c r="CU143" s="79"/>
      <c r="CV143" s="79"/>
      <c r="CW143" s="79"/>
      <c r="CX143" s="79"/>
      <c r="CY143" s="79"/>
      <c r="CZ143" s="79"/>
      <c r="DA143" s="79"/>
    </row>
    <row r="144" spans="1:105" s="5" customFormat="1" ht="15" customHeight="1">
      <c r="A144" s="86" t="s">
        <v>31</v>
      </c>
      <c r="B144" s="86"/>
      <c r="C144" s="86"/>
      <c r="D144" s="86"/>
      <c r="E144" s="86"/>
      <c r="F144" s="86"/>
      <c r="G144" s="86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175"/>
      <c r="BU144" s="175"/>
      <c r="BV144" s="175"/>
      <c r="BW144" s="175"/>
      <c r="BX144" s="175"/>
      <c r="BY144" s="175"/>
      <c r="BZ144" s="175"/>
      <c r="CA144" s="175"/>
      <c r="CB144" s="175"/>
      <c r="CC144" s="175"/>
      <c r="CD144" s="175"/>
      <c r="CE144" s="175"/>
      <c r="CF144" s="175"/>
      <c r="CG144" s="175"/>
      <c r="CH144" s="175"/>
      <c r="CI144" s="175"/>
      <c r="CJ144" s="83"/>
      <c r="CK144" s="83"/>
      <c r="CL144" s="83"/>
      <c r="CM144" s="83"/>
      <c r="CN144" s="83"/>
      <c r="CO144" s="83"/>
      <c r="CP144" s="83"/>
      <c r="CQ144" s="83"/>
      <c r="CR144" s="83"/>
      <c r="CS144" s="83"/>
      <c r="CT144" s="83"/>
      <c r="CU144" s="83"/>
      <c r="CV144" s="83"/>
      <c r="CW144" s="83"/>
      <c r="CX144" s="83"/>
      <c r="CY144" s="83"/>
      <c r="CZ144" s="83"/>
      <c r="DA144" s="83"/>
    </row>
    <row r="145" spans="1:105" s="17" customFormat="1" ht="15" customHeight="1">
      <c r="A145" s="138"/>
      <c r="B145" s="138"/>
      <c r="C145" s="138"/>
      <c r="D145" s="138"/>
      <c r="E145" s="138"/>
      <c r="F145" s="138"/>
      <c r="G145" s="138"/>
      <c r="H145" s="92" t="s">
        <v>12</v>
      </c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3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 t="s">
        <v>13</v>
      </c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94">
        <f>SUM(CJ144:CJ144)</f>
        <v>0</v>
      </c>
      <c r="CK145" s="94"/>
      <c r="CL145" s="94"/>
      <c r="CM145" s="94"/>
      <c r="CN145" s="94"/>
      <c r="CO145" s="94"/>
      <c r="CP145" s="94"/>
      <c r="CQ145" s="94"/>
      <c r="CR145" s="94"/>
      <c r="CS145" s="94"/>
      <c r="CT145" s="94"/>
      <c r="CU145" s="94"/>
      <c r="CV145" s="94"/>
      <c r="CW145" s="94"/>
      <c r="CX145" s="94"/>
      <c r="CY145" s="94"/>
      <c r="CZ145" s="94"/>
      <c r="DA145" s="94"/>
    </row>
    <row r="146" ht="12" customHeight="1"/>
    <row r="147" spans="88:105" ht="12" customHeight="1">
      <c r="CJ147" s="123"/>
      <c r="CK147" s="124"/>
      <c r="CL147" s="124"/>
      <c r="CM147" s="124"/>
      <c r="CN147" s="124"/>
      <c r="CO147" s="124"/>
      <c r="CP147" s="124"/>
      <c r="CQ147" s="124"/>
      <c r="CR147" s="124"/>
      <c r="CS147" s="124"/>
      <c r="CT147" s="124"/>
      <c r="CU147" s="124"/>
      <c r="CV147" s="124"/>
      <c r="CW147" s="124"/>
      <c r="CX147" s="124"/>
      <c r="CY147" s="124"/>
      <c r="CZ147" s="124"/>
      <c r="DA147" s="124"/>
    </row>
  </sheetData>
  <sheetProtection/>
  <mergeCells count="414">
    <mergeCell ref="A2:DA2"/>
    <mergeCell ref="A4:F4"/>
    <mergeCell ref="G4:AD4"/>
    <mergeCell ref="AE4:BC4"/>
    <mergeCell ref="BD4:BS4"/>
    <mergeCell ref="BT4:CI4"/>
    <mergeCell ref="CJ4:DA4"/>
    <mergeCell ref="A5:F5"/>
    <mergeCell ref="G5:AD5"/>
    <mergeCell ref="AE5:BC5"/>
    <mergeCell ref="BD5:BS5"/>
    <mergeCell ref="BT5:CI5"/>
    <mergeCell ref="CJ5:DA5"/>
    <mergeCell ref="A6:F6"/>
    <mergeCell ref="G6:AD6"/>
    <mergeCell ref="AE6:BC6"/>
    <mergeCell ref="BD6:BS6"/>
    <mergeCell ref="BT6:CI6"/>
    <mergeCell ref="CJ6:DA6"/>
    <mergeCell ref="A7:F7"/>
    <mergeCell ref="G7:AD7"/>
    <mergeCell ref="AE7:BC7"/>
    <mergeCell ref="BD7:BS7"/>
    <mergeCell ref="BT7:CI7"/>
    <mergeCell ref="CJ7:DA7"/>
    <mergeCell ref="A8:F8"/>
    <mergeCell ref="G8:AD8"/>
    <mergeCell ref="AE8:BC8"/>
    <mergeCell ref="BD8:BS8"/>
    <mergeCell ref="BT8:CI8"/>
    <mergeCell ref="CJ8:DA8"/>
    <mergeCell ref="A10:DA10"/>
    <mergeCell ref="A11:G11"/>
    <mergeCell ref="H11:BC11"/>
    <mergeCell ref="BD11:BS11"/>
    <mergeCell ref="BT11:CI11"/>
    <mergeCell ref="CJ11:DA11"/>
    <mergeCell ref="A12:G12"/>
    <mergeCell ref="H12:BC12"/>
    <mergeCell ref="BD12:BS12"/>
    <mergeCell ref="BT12:CI12"/>
    <mergeCell ref="CJ12:DA12"/>
    <mergeCell ref="A13:G13"/>
    <mergeCell ref="H13:BC13"/>
    <mergeCell ref="BD13:BS13"/>
    <mergeCell ref="BT13:CI13"/>
    <mergeCell ref="CJ13:DA13"/>
    <mergeCell ref="A14:G14"/>
    <mergeCell ref="H14:BC14"/>
    <mergeCell ref="BD14:BS14"/>
    <mergeCell ref="BT14:CI14"/>
    <mergeCell ref="CJ14:DA14"/>
    <mergeCell ref="A15:G15"/>
    <mergeCell ref="H15:BC15"/>
    <mergeCell ref="BD15:BS15"/>
    <mergeCell ref="BT15:CI15"/>
    <mergeCell ref="CJ15:DA15"/>
    <mergeCell ref="A16:DA16"/>
    <mergeCell ref="A18:F18"/>
    <mergeCell ref="G18:AD18"/>
    <mergeCell ref="AE18:AY18"/>
    <mergeCell ref="AZ18:BQ18"/>
    <mergeCell ref="BR18:CI18"/>
    <mergeCell ref="CJ18:DA18"/>
    <mergeCell ref="A19:F19"/>
    <mergeCell ref="G19:AD19"/>
    <mergeCell ref="AE19:AY19"/>
    <mergeCell ref="AZ19:BQ19"/>
    <mergeCell ref="BR19:CI19"/>
    <mergeCell ref="CJ19:DA19"/>
    <mergeCell ref="A20:F20"/>
    <mergeCell ref="G20:AD20"/>
    <mergeCell ref="AE20:AY20"/>
    <mergeCell ref="AZ20:BQ20"/>
    <mergeCell ref="BR20:CI20"/>
    <mergeCell ref="CJ20:DA20"/>
    <mergeCell ref="A21:F21"/>
    <mergeCell ref="G21:AD21"/>
    <mergeCell ref="AE21:AY21"/>
    <mergeCell ref="AZ21:BQ21"/>
    <mergeCell ref="BR21:CI21"/>
    <mergeCell ref="CJ21:DA21"/>
    <mergeCell ref="A23:DA23"/>
    <mergeCell ref="A25:F25"/>
    <mergeCell ref="G25:BV25"/>
    <mergeCell ref="BW25:CL25"/>
    <mergeCell ref="CM25:DA25"/>
    <mergeCell ref="A26:F26"/>
    <mergeCell ref="G26:BV26"/>
    <mergeCell ref="BW26:CL26"/>
    <mergeCell ref="CM26:DA26"/>
    <mergeCell ref="A27:F27"/>
    <mergeCell ref="H27:BV27"/>
    <mergeCell ref="BW27:CL27"/>
    <mergeCell ref="CM27:DA27"/>
    <mergeCell ref="A28:F29"/>
    <mergeCell ref="H28:BV28"/>
    <mergeCell ref="BW28:CL29"/>
    <mergeCell ref="CM28:DA29"/>
    <mergeCell ref="H29:BV29"/>
    <mergeCell ref="A30:F30"/>
    <mergeCell ref="H30:BV30"/>
    <mergeCell ref="BW30:CL30"/>
    <mergeCell ref="CM30:DA30"/>
    <mergeCell ref="A31:F31"/>
    <mergeCell ref="H31:BV31"/>
    <mergeCell ref="BW31:CL31"/>
    <mergeCell ref="CM31:DA31"/>
    <mergeCell ref="A32:F32"/>
    <mergeCell ref="H32:BV32"/>
    <mergeCell ref="BW32:CL32"/>
    <mergeCell ref="CM32:DA32"/>
    <mergeCell ref="A33:F34"/>
    <mergeCell ref="H33:BV33"/>
    <mergeCell ref="BW33:CL34"/>
    <mergeCell ref="CM33:DA34"/>
    <mergeCell ref="H34:BV34"/>
    <mergeCell ref="A35:F35"/>
    <mergeCell ref="H35:BV35"/>
    <mergeCell ref="BW35:CL35"/>
    <mergeCell ref="CM35:DA35"/>
    <mergeCell ref="A36:F36"/>
    <mergeCell ref="H36:BV36"/>
    <mergeCell ref="BW36:CL36"/>
    <mergeCell ref="CM36:DA36"/>
    <mergeCell ref="A37:F37"/>
    <mergeCell ref="H37:BV37"/>
    <mergeCell ref="BW37:CL37"/>
    <mergeCell ref="CM37:DA37"/>
    <mergeCell ref="A38:F38"/>
    <mergeCell ref="H38:BV38"/>
    <mergeCell ref="BW38:CL38"/>
    <mergeCell ref="CM38:DA38"/>
    <mergeCell ref="A39:F39"/>
    <mergeCell ref="H39:BV39"/>
    <mergeCell ref="BW39:CL39"/>
    <mergeCell ref="CM39:DA39"/>
    <mergeCell ref="A40:F40"/>
    <mergeCell ref="G40:BV40"/>
    <mergeCell ref="BW40:CL40"/>
    <mergeCell ref="CM40:DA40"/>
    <mergeCell ref="A42:DA42"/>
    <mergeCell ref="A44:DA44"/>
    <mergeCell ref="X46:DA46"/>
    <mergeCell ref="A48:AO48"/>
    <mergeCell ref="AP48:DA48"/>
    <mergeCell ref="A50:G50"/>
    <mergeCell ref="H50:BC50"/>
    <mergeCell ref="BD50:BS50"/>
    <mergeCell ref="BT50:CI50"/>
    <mergeCell ref="CJ50:DA50"/>
    <mergeCell ref="A51:G51"/>
    <mergeCell ref="H51:BC51"/>
    <mergeCell ref="BD51:BS51"/>
    <mergeCell ref="BT51:CI51"/>
    <mergeCell ref="CJ51:DA51"/>
    <mergeCell ref="A52:G52"/>
    <mergeCell ref="H52:BC52"/>
    <mergeCell ref="BD52:BS52"/>
    <mergeCell ref="BT52:CI52"/>
    <mergeCell ref="CJ52:DA52"/>
    <mergeCell ref="A53:G53"/>
    <mergeCell ref="H53:BC53"/>
    <mergeCell ref="BD53:BS53"/>
    <mergeCell ref="BT53:CI53"/>
    <mergeCell ref="CJ53:DA53"/>
    <mergeCell ref="A54:G54"/>
    <mergeCell ref="H54:BC54"/>
    <mergeCell ref="BD54:BS54"/>
    <mergeCell ref="BT54:CI54"/>
    <mergeCell ref="CJ54:DA54"/>
    <mergeCell ref="A56:DA56"/>
    <mergeCell ref="X58:DA58"/>
    <mergeCell ref="A60:AO60"/>
    <mergeCell ref="AP60:DA60"/>
    <mergeCell ref="A62:G62"/>
    <mergeCell ref="H62:BC62"/>
    <mergeCell ref="BD62:BS62"/>
    <mergeCell ref="BT62:CD62"/>
    <mergeCell ref="CE62:DA62"/>
    <mergeCell ref="A63:G63"/>
    <mergeCell ref="H63:BC63"/>
    <mergeCell ref="BD63:BS63"/>
    <mergeCell ref="BT63:CD63"/>
    <mergeCell ref="CE63:DA63"/>
    <mergeCell ref="A64:G64"/>
    <mergeCell ref="H64:BC64"/>
    <mergeCell ref="BD64:BS64"/>
    <mergeCell ref="BT64:CD64"/>
    <mergeCell ref="CE64:DA64"/>
    <mergeCell ref="A65:G65"/>
    <mergeCell ref="H65:BC65"/>
    <mergeCell ref="BD65:BS65"/>
    <mergeCell ref="BT65:CD65"/>
    <mergeCell ref="CE65:DA65"/>
    <mergeCell ref="A67:DA67"/>
    <mergeCell ref="X69:DA69"/>
    <mergeCell ref="A71:AO71"/>
    <mergeCell ref="AP71:DA71"/>
    <mergeCell ref="A73:G73"/>
    <mergeCell ref="H73:BC73"/>
    <mergeCell ref="BD73:BS73"/>
    <mergeCell ref="BT73:CI73"/>
    <mergeCell ref="CJ73:DA73"/>
    <mergeCell ref="A74:G74"/>
    <mergeCell ref="H74:BC74"/>
    <mergeCell ref="BD74:BS74"/>
    <mergeCell ref="BT74:CI74"/>
    <mergeCell ref="CJ74:DA74"/>
    <mergeCell ref="A75:G75"/>
    <mergeCell ref="H75:BC75"/>
    <mergeCell ref="BD75:BS75"/>
    <mergeCell ref="BT75:CI75"/>
    <mergeCell ref="CJ75:DA75"/>
    <mergeCell ref="A76:G76"/>
    <mergeCell ref="H76:BC76"/>
    <mergeCell ref="BD76:BS76"/>
    <mergeCell ref="BT76:CI76"/>
    <mergeCell ref="CJ76:DA76"/>
    <mergeCell ref="A78:DA78"/>
    <mergeCell ref="X80:DA80"/>
    <mergeCell ref="A82:AO82"/>
    <mergeCell ref="AP82:DA82"/>
    <mergeCell ref="A84:G84"/>
    <mergeCell ref="H84:BC84"/>
    <mergeCell ref="BD84:BS84"/>
    <mergeCell ref="BT84:CI84"/>
    <mergeCell ref="CJ84:DA84"/>
    <mergeCell ref="A85:G85"/>
    <mergeCell ref="H85:BC85"/>
    <mergeCell ref="BD85:BS85"/>
    <mergeCell ref="BT85:CI85"/>
    <mergeCell ref="CJ85:DA85"/>
    <mergeCell ref="A86:G86"/>
    <mergeCell ref="H86:BC86"/>
    <mergeCell ref="BD86:BS86"/>
    <mergeCell ref="BT86:CI86"/>
    <mergeCell ref="CJ86:DA86"/>
    <mergeCell ref="A87:G87"/>
    <mergeCell ref="H87:BC87"/>
    <mergeCell ref="BD87:BS87"/>
    <mergeCell ref="BT87:CI87"/>
    <mergeCell ref="CJ87:DA87"/>
    <mergeCell ref="A88:G88"/>
    <mergeCell ref="H88:BC88"/>
    <mergeCell ref="BD88:BS88"/>
    <mergeCell ref="BT88:CI88"/>
    <mergeCell ref="CJ88:DA88"/>
    <mergeCell ref="A90:DA90"/>
    <mergeCell ref="X92:DA92"/>
    <mergeCell ref="A94:AO94"/>
    <mergeCell ref="AP94:DA94"/>
    <mergeCell ref="A96:DA96"/>
    <mergeCell ref="A98:G98"/>
    <mergeCell ref="H98:AO98"/>
    <mergeCell ref="AP98:BE98"/>
    <mergeCell ref="BF98:BU98"/>
    <mergeCell ref="BV98:CK98"/>
    <mergeCell ref="CL98:DA98"/>
    <mergeCell ref="A99:G99"/>
    <mergeCell ref="H99:AO99"/>
    <mergeCell ref="AP99:BE99"/>
    <mergeCell ref="BF99:BU99"/>
    <mergeCell ref="BV99:CK99"/>
    <mergeCell ref="CL99:DA99"/>
    <mergeCell ref="A100:G100"/>
    <mergeCell ref="H100:AO100"/>
    <mergeCell ref="AP100:BE100"/>
    <mergeCell ref="BF100:BU100"/>
    <mergeCell ref="BV100:CK100"/>
    <mergeCell ref="CL100:DA100"/>
    <mergeCell ref="A101:G101"/>
    <mergeCell ref="H101:AO101"/>
    <mergeCell ref="AP101:BE101"/>
    <mergeCell ref="BF101:BU101"/>
    <mergeCell ref="BV101:CK101"/>
    <mergeCell ref="CL101:DA101"/>
    <mergeCell ref="A103:DA103"/>
    <mergeCell ref="A105:G105"/>
    <mergeCell ref="H105:BC105"/>
    <mergeCell ref="BD105:BS105"/>
    <mergeCell ref="BT105:CI105"/>
    <mergeCell ref="CJ105:DA105"/>
    <mergeCell ref="A106:G106"/>
    <mergeCell ref="H106:BC106"/>
    <mergeCell ref="BD106:BS106"/>
    <mergeCell ref="BT106:CI106"/>
    <mergeCell ref="CJ106:DA106"/>
    <mergeCell ref="A107:G107"/>
    <mergeCell ref="H107:BC107"/>
    <mergeCell ref="BD107:BS107"/>
    <mergeCell ref="BT107:CI107"/>
    <mergeCell ref="CJ107:DA107"/>
    <mergeCell ref="A108:G108"/>
    <mergeCell ref="H108:BC108"/>
    <mergeCell ref="BD108:BS108"/>
    <mergeCell ref="BT108:CI108"/>
    <mergeCell ref="CJ108:DA108"/>
    <mergeCell ref="A110:DA110"/>
    <mergeCell ref="A112:G112"/>
    <mergeCell ref="H112:AO112"/>
    <mergeCell ref="AP112:BE112"/>
    <mergeCell ref="BF112:BU112"/>
    <mergeCell ref="BV112:CK112"/>
    <mergeCell ref="CL112:DA112"/>
    <mergeCell ref="A113:G113"/>
    <mergeCell ref="H113:AO113"/>
    <mergeCell ref="AP113:BE113"/>
    <mergeCell ref="BF113:BU113"/>
    <mergeCell ref="BV113:CK113"/>
    <mergeCell ref="CL113:DA113"/>
    <mergeCell ref="A114:G114"/>
    <mergeCell ref="H114:AO114"/>
    <mergeCell ref="AP114:BE114"/>
    <mergeCell ref="BF114:BU114"/>
    <mergeCell ref="BV114:CK114"/>
    <mergeCell ref="CL114:DA114"/>
    <mergeCell ref="A115:G115"/>
    <mergeCell ref="H115:AO115"/>
    <mergeCell ref="AP115:BE115"/>
    <mergeCell ref="BF115:BU115"/>
    <mergeCell ref="BV115:CK115"/>
    <mergeCell ref="CL115:DA115"/>
    <mergeCell ref="A117:DA117"/>
    <mergeCell ref="A119:G119"/>
    <mergeCell ref="H119:BC119"/>
    <mergeCell ref="BD119:BS119"/>
    <mergeCell ref="BT119:CI119"/>
    <mergeCell ref="CJ119:DA119"/>
    <mergeCell ref="A120:G120"/>
    <mergeCell ref="H120:BC120"/>
    <mergeCell ref="BD120:BS120"/>
    <mergeCell ref="BT120:CI120"/>
    <mergeCell ref="CJ120:DA120"/>
    <mergeCell ref="A121:G121"/>
    <mergeCell ref="H121:BC121"/>
    <mergeCell ref="BD121:BS121"/>
    <mergeCell ref="BT121:CI121"/>
    <mergeCell ref="CJ121:DA121"/>
    <mergeCell ref="BD127:BS127"/>
    <mergeCell ref="BT127:CI127"/>
    <mergeCell ref="CJ127:DA127"/>
    <mergeCell ref="A122:G122"/>
    <mergeCell ref="H122:BC122"/>
    <mergeCell ref="BD122:BS122"/>
    <mergeCell ref="BT122:CI122"/>
    <mergeCell ref="CJ122:DA122"/>
    <mergeCell ref="A124:DA124"/>
    <mergeCell ref="BD129:BS129"/>
    <mergeCell ref="BT129:CI129"/>
    <mergeCell ref="CJ129:DA129"/>
    <mergeCell ref="A126:G126"/>
    <mergeCell ref="H126:BC126"/>
    <mergeCell ref="BD126:BS126"/>
    <mergeCell ref="BT126:CI126"/>
    <mergeCell ref="CJ126:DA126"/>
    <mergeCell ref="A127:G127"/>
    <mergeCell ref="H127:BC127"/>
    <mergeCell ref="BD131:BS131"/>
    <mergeCell ref="BT131:CI131"/>
    <mergeCell ref="CJ131:DA131"/>
    <mergeCell ref="A128:G128"/>
    <mergeCell ref="H128:BC128"/>
    <mergeCell ref="BD128:BS128"/>
    <mergeCell ref="BT128:CI128"/>
    <mergeCell ref="CJ128:DA128"/>
    <mergeCell ref="A129:G129"/>
    <mergeCell ref="H129:BC129"/>
    <mergeCell ref="H136:BS136"/>
    <mergeCell ref="BT136:CI136"/>
    <mergeCell ref="CJ136:DA136"/>
    <mergeCell ref="A130:G130"/>
    <mergeCell ref="H130:BC130"/>
    <mergeCell ref="BD130:BS130"/>
    <mergeCell ref="BT130:CI130"/>
    <mergeCell ref="CJ130:DA130"/>
    <mergeCell ref="A131:G131"/>
    <mergeCell ref="H131:BC131"/>
    <mergeCell ref="A137:G137"/>
    <mergeCell ref="H137:BS137"/>
    <mergeCell ref="BT137:CI137"/>
    <mergeCell ref="CJ137:DA137"/>
    <mergeCell ref="A133:DA133"/>
    <mergeCell ref="A135:G135"/>
    <mergeCell ref="H135:BS135"/>
    <mergeCell ref="BT135:CI135"/>
    <mergeCell ref="CJ135:DA135"/>
    <mergeCell ref="A136:G136"/>
    <mergeCell ref="A138:G138"/>
    <mergeCell ref="H138:BS138"/>
    <mergeCell ref="BT138:CI138"/>
    <mergeCell ref="CJ138:DA138"/>
    <mergeCell ref="A140:DA140"/>
    <mergeCell ref="A142:G142"/>
    <mergeCell ref="H142:BC142"/>
    <mergeCell ref="BD142:BS142"/>
    <mergeCell ref="BT142:CI142"/>
    <mergeCell ref="CJ142:DA142"/>
    <mergeCell ref="A143:G143"/>
    <mergeCell ref="H143:BC143"/>
    <mergeCell ref="BD143:BS143"/>
    <mergeCell ref="BT143:CI143"/>
    <mergeCell ref="CJ143:DA143"/>
    <mergeCell ref="A144:G144"/>
    <mergeCell ref="H144:BC144"/>
    <mergeCell ref="BD144:BS144"/>
    <mergeCell ref="BT144:CI144"/>
    <mergeCell ref="CJ144:DA144"/>
    <mergeCell ref="A145:G145"/>
    <mergeCell ref="H145:BC145"/>
    <mergeCell ref="BD145:BS145"/>
    <mergeCell ref="BT145:CI145"/>
    <mergeCell ref="CJ145:DA145"/>
    <mergeCell ref="CJ147:DA147"/>
  </mergeCells>
  <printOptions/>
  <pageMargins left="0.7" right="0.7" top="0.75" bottom="0.75" header="0.3" footer="0.3"/>
  <pageSetup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DA169"/>
  <sheetViews>
    <sheetView tabSelected="1" zoomScalePageLayoutView="0" workbookViewId="0" topLeftCell="A1">
      <selection activeCell="DW154" sqref="DS153:DW154"/>
    </sheetView>
  </sheetViews>
  <sheetFormatPr defaultColWidth="0.875" defaultRowHeight="12.75"/>
  <cols>
    <col min="1" max="1" width="4.625" style="2" customWidth="1"/>
    <col min="2" max="16384" width="0.875" style="2" customWidth="1"/>
  </cols>
  <sheetData>
    <row r="1" ht="3" customHeight="1"/>
    <row r="2" spans="1:105" s="6" customFormat="1" ht="14.25">
      <c r="A2" s="75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</row>
    <row r="3" ht="10.5" customHeight="1"/>
    <row r="4" spans="1:105" s="3" customFormat="1" ht="45" customHeight="1">
      <c r="A4" s="65" t="s">
        <v>0</v>
      </c>
      <c r="B4" s="66"/>
      <c r="C4" s="66"/>
      <c r="D4" s="66"/>
      <c r="E4" s="66"/>
      <c r="F4" s="67"/>
      <c r="G4" s="65" t="s">
        <v>24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7"/>
      <c r="AE4" s="65" t="s">
        <v>20</v>
      </c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7"/>
      <c r="BD4" s="65" t="s">
        <v>92</v>
      </c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7"/>
      <c r="BT4" s="65" t="s">
        <v>21</v>
      </c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7"/>
      <c r="CJ4" s="65" t="s">
        <v>22</v>
      </c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7"/>
    </row>
    <row r="5" spans="1:105" s="4" customFormat="1" ht="12.75">
      <c r="A5" s="79">
        <v>1</v>
      </c>
      <c r="B5" s="79"/>
      <c r="C5" s="79"/>
      <c r="D5" s="79"/>
      <c r="E5" s="79"/>
      <c r="F5" s="79"/>
      <c r="G5" s="79">
        <v>2</v>
      </c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>
        <v>3</v>
      </c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>
        <v>4</v>
      </c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>
        <v>5</v>
      </c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>
        <v>6</v>
      </c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</row>
    <row r="6" spans="1:105" s="5" customFormat="1" ht="15" customHeight="1">
      <c r="A6" s="86" t="s">
        <v>31</v>
      </c>
      <c r="B6" s="86"/>
      <c r="C6" s="86"/>
      <c r="D6" s="86"/>
      <c r="E6" s="86"/>
      <c r="F6" s="86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</row>
    <row r="7" spans="1:105" s="5" customFormat="1" ht="15" customHeight="1">
      <c r="A7" s="86" t="s">
        <v>35</v>
      </c>
      <c r="B7" s="86"/>
      <c r="C7" s="86"/>
      <c r="D7" s="86"/>
      <c r="E7" s="86"/>
      <c r="F7" s="86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</row>
    <row r="8" spans="1:105" s="5" customFormat="1" ht="15" customHeight="1">
      <c r="A8" s="86"/>
      <c r="B8" s="86"/>
      <c r="C8" s="86"/>
      <c r="D8" s="86"/>
      <c r="E8" s="86"/>
      <c r="F8" s="86"/>
      <c r="G8" s="128" t="s">
        <v>12</v>
      </c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9"/>
      <c r="AE8" s="88" t="s">
        <v>13</v>
      </c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 t="s">
        <v>13</v>
      </c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 t="s">
        <v>13</v>
      </c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94">
        <f>CJ6+CJ7</f>
        <v>0</v>
      </c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</row>
    <row r="9" ht="12" customHeight="1"/>
    <row r="10" spans="1:105" s="30" customFormat="1" ht="15" customHeight="1">
      <c r="A10" s="75" t="s">
        <v>143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</row>
    <row r="11" spans="1:105" s="3" customFormat="1" ht="45" customHeight="1">
      <c r="A11" s="65" t="s">
        <v>0</v>
      </c>
      <c r="B11" s="66"/>
      <c r="C11" s="66"/>
      <c r="D11" s="66"/>
      <c r="E11" s="66"/>
      <c r="F11" s="66"/>
      <c r="G11" s="67"/>
      <c r="H11" s="65" t="s">
        <v>55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7"/>
      <c r="BD11" s="65" t="s">
        <v>56</v>
      </c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7"/>
      <c r="BT11" s="65" t="s">
        <v>57</v>
      </c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7"/>
      <c r="CJ11" s="65" t="s">
        <v>54</v>
      </c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7"/>
    </row>
    <row r="12" spans="1:105" s="4" customFormat="1" ht="12.75">
      <c r="A12" s="79">
        <v>1</v>
      </c>
      <c r="B12" s="79"/>
      <c r="C12" s="79"/>
      <c r="D12" s="79"/>
      <c r="E12" s="79"/>
      <c r="F12" s="79"/>
      <c r="G12" s="79"/>
      <c r="H12" s="79">
        <v>2</v>
      </c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>
        <v>3</v>
      </c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>
        <v>4</v>
      </c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>
        <v>5</v>
      </c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</row>
    <row r="13" spans="1:105" s="5" customFormat="1" ht="15" customHeight="1">
      <c r="A13" s="86" t="s">
        <v>31</v>
      </c>
      <c r="B13" s="86"/>
      <c r="C13" s="86"/>
      <c r="D13" s="86"/>
      <c r="E13" s="86"/>
      <c r="F13" s="86"/>
      <c r="G13" s="86"/>
      <c r="H13" s="157" t="s">
        <v>188</v>
      </c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40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3">
        <v>258460</v>
      </c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</row>
    <row r="14" spans="1:105" s="5" customFormat="1" ht="15" customHeight="1">
      <c r="A14" s="86"/>
      <c r="B14" s="86"/>
      <c r="C14" s="86"/>
      <c r="D14" s="86"/>
      <c r="E14" s="86"/>
      <c r="F14" s="86"/>
      <c r="G14" s="86"/>
      <c r="H14" s="128" t="s">
        <v>12</v>
      </c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9"/>
      <c r="BD14" s="88" t="s">
        <v>13</v>
      </c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 t="s">
        <v>13</v>
      </c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94">
        <f>CJ13</f>
        <v>258460</v>
      </c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</row>
    <row r="15" spans="1:105" s="6" customFormat="1" ht="14.25">
      <c r="A15" s="75" t="s">
        <v>23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</row>
    <row r="16" ht="10.5" customHeight="1"/>
    <row r="17" spans="1:105" s="3" customFormat="1" ht="55.5" customHeight="1">
      <c r="A17" s="65" t="s">
        <v>0</v>
      </c>
      <c r="B17" s="66"/>
      <c r="C17" s="66"/>
      <c r="D17" s="66"/>
      <c r="E17" s="66"/>
      <c r="F17" s="67"/>
      <c r="G17" s="65" t="s">
        <v>24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7"/>
      <c r="AE17" s="65" t="s">
        <v>25</v>
      </c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7"/>
      <c r="AZ17" s="65" t="s">
        <v>26</v>
      </c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7"/>
      <c r="BR17" s="65" t="s">
        <v>27</v>
      </c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7"/>
      <c r="CJ17" s="65" t="s">
        <v>22</v>
      </c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7"/>
    </row>
    <row r="18" spans="1:105" s="4" customFormat="1" ht="12.75">
      <c r="A18" s="79">
        <v>1</v>
      </c>
      <c r="B18" s="79"/>
      <c r="C18" s="79"/>
      <c r="D18" s="79"/>
      <c r="E18" s="79"/>
      <c r="F18" s="79"/>
      <c r="G18" s="79">
        <v>2</v>
      </c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>
        <v>3</v>
      </c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>
        <v>4</v>
      </c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>
        <v>5</v>
      </c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>
        <v>6</v>
      </c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</row>
    <row r="19" spans="1:105" s="5" customFormat="1" ht="21" customHeight="1">
      <c r="A19" s="86"/>
      <c r="B19" s="86"/>
      <c r="C19" s="86"/>
      <c r="D19" s="86"/>
      <c r="E19" s="86"/>
      <c r="F19" s="86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>
        <f>AE19*AZ19*BR19</f>
        <v>0</v>
      </c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</row>
    <row r="20" spans="1:105" s="17" customFormat="1" ht="15" customHeight="1">
      <c r="A20" s="138"/>
      <c r="B20" s="138"/>
      <c r="C20" s="138"/>
      <c r="D20" s="138"/>
      <c r="E20" s="138"/>
      <c r="F20" s="138"/>
      <c r="G20" s="92" t="s">
        <v>12</v>
      </c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3"/>
      <c r="AE20" s="85" t="s">
        <v>13</v>
      </c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 t="s">
        <v>13</v>
      </c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 t="s">
        <v>13</v>
      </c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>
        <f>CJ19</f>
        <v>0</v>
      </c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</row>
    <row r="21" ht="12" customHeight="1"/>
    <row r="22" spans="1:105" s="6" customFormat="1" ht="41.25" customHeight="1">
      <c r="A22" s="131" t="s">
        <v>28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</row>
    <row r="23" ht="10.5" customHeight="1"/>
    <row r="24" spans="1:105" ht="55.5" customHeight="1">
      <c r="A24" s="65" t="s">
        <v>0</v>
      </c>
      <c r="B24" s="66"/>
      <c r="C24" s="66"/>
      <c r="D24" s="66"/>
      <c r="E24" s="66"/>
      <c r="F24" s="67"/>
      <c r="G24" s="65" t="s">
        <v>86</v>
      </c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7"/>
      <c r="BW24" s="65" t="s">
        <v>30</v>
      </c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7"/>
      <c r="CM24" s="65" t="s">
        <v>29</v>
      </c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7"/>
    </row>
    <row r="25" spans="1:105" s="1" customFormat="1" ht="12.75">
      <c r="A25" s="79">
        <v>1</v>
      </c>
      <c r="B25" s="79"/>
      <c r="C25" s="79"/>
      <c r="D25" s="79"/>
      <c r="E25" s="79"/>
      <c r="F25" s="79"/>
      <c r="G25" s="79">
        <v>2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>
        <v>3</v>
      </c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>
        <v>4</v>
      </c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</row>
    <row r="26" spans="1:105" ht="15" customHeight="1">
      <c r="A26" s="86" t="s">
        <v>31</v>
      </c>
      <c r="B26" s="86"/>
      <c r="C26" s="86"/>
      <c r="D26" s="86"/>
      <c r="E26" s="86"/>
      <c r="F26" s="86"/>
      <c r="G26" s="11"/>
      <c r="H26" s="139" t="s">
        <v>42</v>
      </c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40"/>
      <c r="BW26" s="88" t="s">
        <v>13</v>
      </c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3">
        <f>CM27+CM29+CM30</f>
        <v>11000</v>
      </c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</row>
    <row r="27" spans="1:105" s="1" customFormat="1" ht="12.75">
      <c r="A27" s="144" t="s">
        <v>32</v>
      </c>
      <c r="B27" s="145"/>
      <c r="C27" s="145"/>
      <c r="D27" s="145"/>
      <c r="E27" s="145"/>
      <c r="F27" s="146"/>
      <c r="G27" s="13"/>
      <c r="H27" s="150" t="s">
        <v>2</v>
      </c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1"/>
      <c r="BW27" s="182">
        <v>50000</v>
      </c>
      <c r="BX27" s="183"/>
      <c r="BY27" s="183"/>
      <c r="BZ27" s="183"/>
      <c r="CA27" s="183"/>
      <c r="CB27" s="183"/>
      <c r="CC27" s="183"/>
      <c r="CD27" s="183"/>
      <c r="CE27" s="183"/>
      <c r="CF27" s="183"/>
      <c r="CG27" s="183"/>
      <c r="CH27" s="183"/>
      <c r="CI27" s="183"/>
      <c r="CJ27" s="183"/>
      <c r="CK27" s="183"/>
      <c r="CL27" s="184"/>
      <c r="CM27" s="182">
        <f>BW27*22%</f>
        <v>11000</v>
      </c>
      <c r="CN27" s="183"/>
      <c r="CO27" s="183"/>
      <c r="CP27" s="183"/>
      <c r="CQ27" s="183"/>
      <c r="CR27" s="183"/>
      <c r="CS27" s="183"/>
      <c r="CT27" s="183"/>
      <c r="CU27" s="183"/>
      <c r="CV27" s="183"/>
      <c r="CW27" s="183"/>
      <c r="CX27" s="183"/>
      <c r="CY27" s="183"/>
      <c r="CZ27" s="183"/>
      <c r="DA27" s="184"/>
    </row>
    <row r="28" spans="1:105" s="1" customFormat="1" ht="12.75">
      <c r="A28" s="147"/>
      <c r="B28" s="148"/>
      <c r="C28" s="148"/>
      <c r="D28" s="148"/>
      <c r="E28" s="148"/>
      <c r="F28" s="149"/>
      <c r="G28" s="12"/>
      <c r="H28" s="125" t="s">
        <v>43</v>
      </c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6"/>
      <c r="BW28" s="185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7"/>
      <c r="CM28" s="185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7"/>
    </row>
    <row r="29" spans="1:105" s="1" customFormat="1" ht="13.5" customHeight="1">
      <c r="A29" s="86" t="s">
        <v>33</v>
      </c>
      <c r="B29" s="86"/>
      <c r="C29" s="86"/>
      <c r="D29" s="86"/>
      <c r="E29" s="86"/>
      <c r="F29" s="86"/>
      <c r="G29" s="11"/>
      <c r="H29" s="142" t="s">
        <v>44</v>
      </c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3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</row>
    <row r="30" spans="1:105" s="1" customFormat="1" ht="26.25" customHeight="1">
      <c r="A30" s="86" t="s">
        <v>34</v>
      </c>
      <c r="B30" s="86"/>
      <c r="C30" s="86"/>
      <c r="D30" s="86"/>
      <c r="E30" s="86"/>
      <c r="F30" s="86"/>
      <c r="G30" s="11"/>
      <c r="H30" s="142" t="s">
        <v>45</v>
      </c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3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</row>
    <row r="31" spans="1:105" s="1" customFormat="1" ht="26.25" customHeight="1">
      <c r="A31" s="86" t="s">
        <v>35</v>
      </c>
      <c r="B31" s="86"/>
      <c r="C31" s="86"/>
      <c r="D31" s="86"/>
      <c r="E31" s="86"/>
      <c r="F31" s="86"/>
      <c r="G31" s="11"/>
      <c r="H31" s="139" t="s">
        <v>46</v>
      </c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40"/>
      <c r="BW31" s="88" t="s">
        <v>13</v>
      </c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3">
        <f>CM32+CM34+CM35+CM36+CM37</f>
        <v>1550</v>
      </c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</row>
    <row r="32" spans="1:105" s="1" customFormat="1" ht="12.75">
      <c r="A32" s="144" t="s">
        <v>36</v>
      </c>
      <c r="B32" s="145"/>
      <c r="C32" s="145"/>
      <c r="D32" s="145"/>
      <c r="E32" s="145"/>
      <c r="F32" s="146"/>
      <c r="G32" s="13"/>
      <c r="H32" s="150" t="s">
        <v>2</v>
      </c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1"/>
      <c r="BW32" s="182">
        <v>50000</v>
      </c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4"/>
      <c r="CM32" s="182">
        <f>BW32*2.9%</f>
        <v>1450</v>
      </c>
      <c r="CN32" s="183"/>
      <c r="CO32" s="183"/>
      <c r="CP32" s="183"/>
      <c r="CQ32" s="183"/>
      <c r="CR32" s="183"/>
      <c r="CS32" s="183"/>
      <c r="CT32" s="183"/>
      <c r="CU32" s="183"/>
      <c r="CV32" s="183"/>
      <c r="CW32" s="183"/>
      <c r="CX32" s="183"/>
      <c r="CY32" s="183"/>
      <c r="CZ32" s="183"/>
      <c r="DA32" s="184"/>
    </row>
    <row r="33" spans="1:105" s="1" customFormat="1" ht="25.5" customHeight="1">
      <c r="A33" s="147"/>
      <c r="B33" s="148"/>
      <c r="C33" s="148"/>
      <c r="D33" s="148"/>
      <c r="E33" s="148"/>
      <c r="F33" s="149"/>
      <c r="G33" s="12"/>
      <c r="H33" s="125" t="s">
        <v>47</v>
      </c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6"/>
      <c r="BW33" s="185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7"/>
      <c r="CM33" s="185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7"/>
    </row>
    <row r="34" spans="1:105" s="1" customFormat="1" ht="26.25" customHeight="1">
      <c r="A34" s="86" t="s">
        <v>37</v>
      </c>
      <c r="B34" s="86"/>
      <c r="C34" s="86"/>
      <c r="D34" s="86"/>
      <c r="E34" s="86"/>
      <c r="F34" s="86"/>
      <c r="G34" s="11"/>
      <c r="H34" s="142" t="s">
        <v>48</v>
      </c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</row>
    <row r="35" spans="1:105" s="1" customFormat="1" ht="27" customHeight="1">
      <c r="A35" s="86" t="s">
        <v>38</v>
      </c>
      <c r="B35" s="86"/>
      <c r="C35" s="86"/>
      <c r="D35" s="86"/>
      <c r="E35" s="86"/>
      <c r="F35" s="86"/>
      <c r="G35" s="11"/>
      <c r="H35" s="142" t="s">
        <v>49</v>
      </c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3"/>
      <c r="BW35" s="83">
        <v>50000</v>
      </c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>
        <f>BW35*0.2%</f>
        <v>100</v>
      </c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</row>
    <row r="36" spans="1:105" s="1" customFormat="1" ht="27" customHeight="1">
      <c r="A36" s="86" t="s">
        <v>39</v>
      </c>
      <c r="B36" s="86"/>
      <c r="C36" s="86"/>
      <c r="D36" s="86"/>
      <c r="E36" s="86"/>
      <c r="F36" s="86"/>
      <c r="G36" s="11"/>
      <c r="H36" s="142" t="s">
        <v>50</v>
      </c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</row>
    <row r="37" spans="1:105" s="1" customFormat="1" ht="27" customHeight="1">
      <c r="A37" s="86" t="s">
        <v>40</v>
      </c>
      <c r="B37" s="86"/>
      <c r="C37" s="86"/>
      <c r="D37" s="86"/>
      <c r="E37" s="86"/>
      <c r="F37" s="86"/>
      <c r="G37" s="11"/>
      <c r="H37" s="142" t="s">
        <v>50</v>
      </c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</row>
    <row r="38" spans="1:105" s="1" customFormat="1" ht="26.25" customHeight="1">
      <c r="A38" s="86" t="s">
        <v>41</v>
      </c>
      <c r="B38" s="86"/>
      <c r="C38" s="86"/>
      <c r="D38" s="86"/>
      <c r="E38" s="86"/>
      <c r="F38" s="86"/>
      <c r="G38" s="11"/>
      <c r="H38" s="139" t="s">
        <v>51</v>
      </c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40"/>
      <c r="BW38" s="83">
        <v>50000</v>
      </c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>
        <f>BW38*5.1%</f>
        <v>2550</v>
      </c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</row>
    <row r="39" spans="1:105" s="1" customFormat="1" ht="13.5" customHeight="1">
      <c r="A39" s="86"/>
      <c r="B39" s="86"/>
      <c r="C39" s="86"/>
      <c r="D39" s="86"/>
      <c r="E39" s="86"/>
      <c r="F39" s="86"/>
      <c r="G39" s="130" t="s">
        <v>12</v>
      </c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9"/>
      <c r="BW39" s="88" t="s">
        <v>13</v>
      </c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94">
        <f>CM26+CM31+CM38</f>
        <v>15100</v>
      </c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</row>
    <row r="40" ht="3" customHeight="1"/>
    <row r="41" spans="1:105" s="9" customFormat="1" ht="48" customHeight="1">
      <c r="A41" s="152" t="s">
        <v>94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</row>
    <row r="42" ht="12" customHeight="1"/>
    <row r="43" spans="1:105" s="6" customFormat="1" ht="14.25">
      <c r="A43" s="75" t="s">
        <v>52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</row>
    <row r="44" ht="6" customHeight="1"/>
    <row r="45" spans="1:105" s="6" customFormat="1" ht="14.25">
      <c r="A45" s="6" t="s">
        <v>16</v>
      </c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</row>
    <row r="46" spans="24:105" s="6" customFormat="1" ht="6" customHeight="1"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</row>
    <row r="47" spans="1:105" s="6" customFormat="1" ht="14.25">
      <c r="A47" s="77" t="s">
        <v>15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</row>
    <row r="48" ht="10.5" customHeight="1"/>
    <row r="49" spans="1:105" s="3" customFormat="1" ht="45" customHeight="1">
      <c r="A49" s="65" t="s">
        <v>0</v>
      </c>
      <c r="B49" s="66"/>
      <c r="C49" s="66"/>
      <c r="D49" s="66"/>
      <c r="E49" s="66"/>
      <c r="F49" s="66"/>
      <c r="G49" s="67"/>
      <c r="H49" s="65" t="s">
        <v>55</v>
      </c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7"/>
      <c r="BD49" s="65" t="s">
        <v>56</v>
      </c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7"/>
      <c r="BT49" s="65" t="s">
        <v>57</v>
      </c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7"/>
      <c r="CJ49" s="65" t="s">
        <v>54</v>
      </c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7"/>
    </row>
    <row r="50" spans="1:105" s="4" customFormat="1" ht="12.75">
      <c r="A50" s="79">
        <v>1</v>
      </c>
      <c r="B50" s="79"/>
      <c r="C50" s="79"/>
      <c r="D50" s="79"/>
      <c r="E50" s="79"/>
      <c r="F50" s="79"/>
      <c r="G50" s="79"/>
      <c r="H50" s="79">
        <v>2</v>
      </c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>
        <v>3</v>
      </c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>
        <v>4</v>
      </c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>
        <v>5</v>
      </c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</row>
    <row r="51" spans="1:105" s="5" customFormat="1" ht="15" customHeight="1">
      <c r="A51" s="86" t="s">
        <v>31</v>
      </c>
      <c r="B51" s="86"/>
      <c r="C51" s="86"/>
      <c r="D51" s="86"/>
      <c r="E51" s="86"/>
      <c r="F51" s="86"/>
      <c r="G51" s="86"/>
      <c r="H51" s="87" t="s">
        <v>197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3">
        <v>800</v>
      </c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</row>
    <row r="52" spans="1:105" s="5" customFormat="1" ht="15" customHeight="1">
      <c r="A52" s="86"/>
      <c r="B52" s="86"/>
      <c r="C52" s="86"/>
      <c r="D52" s="86"/>
      <c r="E52" s="86"/>
      <c r="F52" s="86"/>
      <c r="G52" s="86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</row>
    <row r="53" spans="1:105" s="5" customFormat="1" ht="15" customHeight="1">
      <c r="A53" s="86"/>
      <c r="B53" s="86"/>
      <c r="C53" s="86"/>
      <c r="D53" s="86"/>
      <c r="E53" s="86"/>
      <c r="F53" s="86"/>
      <c r="G53" s="86"/>
      <c r="H53" s="128" t="s">
        <v>12</v>
      </c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9"/>
      <c r="BD53" s="88" t="s">
        <v>13</v>
      </c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 t="s">
        <v>13</v>
      </c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94">
        <f>CJ51</f>
        <v>800</v>
      </c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</row>
    <row r="54" s="1" customFormat="1" ht="12" customHeight="1"/>
    <row r="55" spans="1:105" s="6" customFormat="1" ht="14.25">
      <c r="A55" s="75" t="s">
        <v>58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</row>
    <row r="56" ht="6" customHeight="1"/>
    <row r="57" spans="1:105" s="6" customFormat="1" ht="14.25">
      <c r="A57" s="6" t="s">
        <v>16</v>
      </c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</row>
    <row r="58" spans="24:105" s="6" customFormat="1" ht="6" customHeight="1"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</row>
    <row r="59" spans="1:105" s="6" customFormat="1" ht="14.25">
      <c r="A59" s="77" t="s">
        <v>15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</row>
    <row r="60" ht="10.5" customHeight="1"/>
    <row r="61" spans="1:105" s="3" customFormat="1" ht="55.5" customHeight="1">
      <c r="A61" s="65" t="s">
        <v>0</v>
      </c>
      <c r="B61" s="66"/>
      <c r="C61" s="66"/>
      <c r="D61" s="66"/>
      <c r="E61" s="66"/>
      <c r="F61" s="66"/>
      <c r="G61" s="67"/>
      <c r="H61" s="65" t="s">
        <v>19</v>
      </c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7"/>
      <c r="BD61" s="65" t="s">
        <v>59</v>
      </c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7"/>
      <c r="BT61" s="65" t="s">
        <v>60</v>
      </c>
      <c r="BU61" s="66"/>
      <c r="BV61" s="66"/>
      <c r="BW61" s="66"/>
      <c r="BX61" s="66"/>
      <c r="BY61" s="66"/>
      <c r="BZ61" s="66"/>
      <c r="CA61" s="66"/>
      <c r="CB61" s="66"/>
      <c r="CC61" s="66"/>
      <c r="CD61" s="67"/>
      <c r="CE61" s="65" t="s">
        <v>93</v>
      </c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7"/>
    </row>
    <row r="62" spans="1:105" s="4" customFormat="1" ht="12.75">
      <c r="A62" s="79">
        <v>1</v>
      </c>
      <c r="B62" s="79"/>
      <c r="C62" s="79"/>
      <c r="D62" s="79"/>
      <c r="E62" s="79"/>
      <c r="F62" s="79"/>
      <c r="G62" s="79"/>
      <c r="H62" s="79">
        <v>2</v>
      </c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>
        <v>3</v>
      </c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>
        <v>4</v>
      </c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>
        <v>5</v>
      </c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</row>
    <row r="63" spans="1:105" s="5" customFormat="1" ht="15" customHeight="1">
      <c r="A63" s="86" t="s">
        <v>31</v>
      </c>
      <c r="B63" s="86"/>
      <c r="C63" s="86"/>
      <c r="D63" s="86"/>
      <c r="E63" s="86"/>
      <c r="F63" s="86"/>
      <c r="G63" s="86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</row>
    <row r="64" spans="1:105" s="5" customFormat="1" ht="15" customHeight="1">
      <c r="A64" s="86"/>
      <c r="B64" s="86"/>
      <c r="C64" s="86"/>
      <c r="D64" s="86"/>
      <c r="E64" s="86"/>
      <c r="F64" s="86"/>
      <c r="G64" s="86"/>
      <c r="H64" s="128" t="s">
        <v>12</v>
      </c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9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 t="s">
        <v>13</v>
      </c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94">
        <f>CE63</f>
        <v>0</v>
      </c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</row>
    <row r="65" ht="12" customHeight="1"/>
    <row r="66" spans="1:105" s="6" customFormat="1" ht="14.25">
      <c r="A66" s="75" t="s">
        <v>61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</row>
    <row r="67" ht="6" customHeight="1"/>
    <row r="68" spans="1:105" s="6" customFormat="1" ht="14.25">
      <c r="A68" s="6" t="s">
        <v>16</v>
      </c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</row>
    <row r="69" spans="24:105" s="6" customFormat="1" ht="6" customHeight="1"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</row>
    <row r="70" spans="1:105" s="6" customFormat="1" ht="14.25">
      <c r="A70" s="77" t="s">
        <v>15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</row>
    <row r="71" ht="10.5" customHeight="1"/>
    <row r="72" spans="1:105" s="3" customFormat="1" ht="45" customHeight="1">
      <c r="A72" s="65" t="s">
        <v>0</v>
      </c>
      <c r="B72" s="66"/>
      <c r="C72" s="66"/>
      <c r="D72" s="66"/>
      <c r="E72" s="66"/>
      <c r="F72" s="66"/>
      <c r="G72" s="67"/>
      <c r="H72" s="65" t="s">
        <v>55</v>
      </c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7"/>
      <c r="BD72" s="65" t="s">
        <v>56</v>
      </c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7"/>
      <c r="BT72" s="65" t="s">
        <v>57</v>
      </c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7"/>
      <c r="CJ72" s="65" t="s">
        <v>54</v>
      </c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7"/>
    </row>
    <row r="73" spans="1:105" s="4" customFormat="1" ht="12.75">
      <c r="A73" s="79">
        <v>1</v>
      </c>
      <c r="B73" s="79"/>
      <c r="C73" s="79"/>
      <c r="D73" s="79"/>
      <c r="E73" s="79"/>
      <c r="F73" s="79"/>
      <c r="G73" s="79"/>
      <c r="H73" s="79">
        <v>2</v>
      </c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>
        <v>3</v>
      </c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>
        <v>4</v>
      </c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>
        <v>5</v>
      </c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</row>
    <row r="74" spans="1:105" s="5" customFormat="1" ht="15" customHeight="1">
      <c r="A74" s="86"/>
      <c r="B74" s="86"/>
      <c r="C74" s="86"/>
      <c r="D74" s="86"/>
      <c r="E74" s="86"/>
      <c r="F74" s="86"/>
      <c r="G74" s="86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</row>
    <row r="75" spans="1:105" s="5" customFormat="1" ht="15" customHeight="1">
      <c r="A75" s="86"/>
      <c r="B75" s="86"/>
      <c r="C75" s="86"/>
      <c r="D75" s="86"/>
      <c r="E75" s="86"/>
      <c r="F75" s="86"/>
      <c r="G75" s="86"/>
      <c r="H75" s="128" t="s">
        <v>12</v>
      </c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9"/>
      <c r="BD75" s="88" t="s">
        <v>13</v>
      </c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 t="s">
        <v>13</v>
      </c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</row>
    <row r="76" ht="12" customHeight="1"/>
    <row r="77" spans="1:105" s="6" customFormat="1" ht="27" customHeight="1">
      <c r="A77" s="131" t="s">
        <v>62</v>
      </c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131"/>
      <c r="BI77" s="131"/>
      <c r="BJ77" s="131"/>
      <c r="BK77" s="131"/>
      <c r="BL77" s="131"/>
      <c r="BM77" s="131"/>
      <c r="BN77" s="131"/>
      <c r="BO77" s="131"/>
      <c r="BP77" s="131"/>
      <c r="BQ77" s="131"/>
      <c r="BR77" s="131"/>
      <c r="BS77" s="131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1"/>
      <c r="CL77" s="131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</row>
    <row r="78" ht="6" customHeight="1"/>
    <row r="79" spans="1:105" s="6" customFormat="1" ht="14.25">
      <c r="A79" s="6" t="s">
        <v>16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</row>
    <row r="80" spans="24:105" s="6" customFormat="1" ht="6" customHeight="1"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</row>
    <row r="81" spans="1:105" s="6" customFormat="1" ht="14.25">
      <c r="A81" s="77" t="s">
        <v>15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</row>
    <row r="82" ht="10.5" customHeight="1"/>
    <row r="83" spans="1:105" s="3" customFormat="1" ht="45" customHeight="1">
      <c r="A83" s="65" t="s">
        <v>0</v>
      </c>
      <c r="B83" s="66"/>
      <c r="C83" s="66"/>
      <c r="D83" s="66"/>
      <c r="E83" s="66"/>
      <c r="F83" s="66"/>
      <c r="G83" s="67"/>
      <c r="H83" s="65" t="s">
        <v>55</v>
      </c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7"/>
      <c r="BD83" s="65" t="s">
        <v>56</v>
      </c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7"/>
      <c r="BT83" s="65" t="s">
        <v>57</v>
      </c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7"/>
      <c r="CJ83" s="65" t="s">
        <v>54</v>
      </c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7"/>
    </row>
    <row r="84" spans="1:105" s="4" customFormat="1" ht="12.75">
      <c r="A84" s="79">
        <v>1</v>
      </c>
      <c r="B84" s="79"/>
      <c r="C84" s="79"/>
      <c r="D84" s="79"/>
      <c r="E84" s="79"/>
      <c r="F84" s="79"/>
      <c r="G84" s="79"/>
      <c r="H84" s="79">
        <v>2</v>
      </c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>
        <v>3</v>
      </c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>
        <v>4</v>
      </c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>
        <v>5</v>
      </c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</row>
    <row r="85" spans="1:105" s="5" customFormat="1" ht="15" customHeight="1">
      <c r="A85" s="86" t="s">
        <v>31</v>
      </c>
      <c r="B85" s="86"/>
      <c r="C85" s="86"/>
      <c r="D85" s="86"/>
      <c r="E85" s="86"/>
      <c r="F85" s="86"/>
      <c r="G85" s="86"/>
      <c r="H85" s="157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40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8"/>
      <c r="BU85" s="88"/>
      <c r="BV85" s="88"/>
      <c r="BW85" s="88"/>
      <c r="BX85" s="88"/>
      <c r="BY85" s="88"/>
      <c r="BZ85" s="88"/>
      <c r="CA85" s="88"/>
      <c r="CB85" s="88"/>
      <c r="CC85" s="88"/>
      <c r="CD85" s="88"/>
      <c r="CE85" s="88"/>
      <c r="CF85" s="88"/>
      <c r="CG85" s="88"/>
      <c r="CH85" s="88"/>
      <c r="CI85" s="88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</row>
    <row r="86" spans="1:105" s="5" customFormat="1" ht="15" customHeight="1">
      <c r="A86" s="86" t="s">
        <v>35</v>
      </c>
      <c r="B86" s="86"/>
      <c r="C86" s="86"/>
      <c r="D86" s="86"/>
      <c r="E86" s="86"/>
      <c r="F86" s="86"/>
      <c r="G86" s="86"/>
      <c r="H86" s="157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40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8"/>
      <c r="BU86" s="88"/>
      <c r="BV86" s="88"/>
      <c r="BW86" s="88"/>
      <c r="BX86" s="88"/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8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</row>
    <row r="87" spans="1:105" s="5" customFormat="1" ht="15" customHeight="1">
      <c r="A87" s="86"/>
      <c r="B87" s="86"/>
      <c r="C87" s="86"/>
      <c r="D87" s="86"/>
      <c r="E87" s="86"/>
      <c r="F87" s="86"/>
      <c r="G87" s="86"/>
      <c r="H87" s="128" t="s">
        <v>12</v>
      </c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9"/>
      <c r="BD87" s="88" t="s">
        <v>13</v>
      </c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 t="s">
        <v>13</v>
      </c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94">
        <f>CJ85+CJ86</f>
        <v>0</v>
      </c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</row>
    <row r="88" ht="12" customHeight="1"/>
    <row r="89" spans="1:105" s="6" customFormat="1" ht="14.25">
      <c r="A89" s="75" t="s">
        <v>63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</row>
    <row r="90" ht="6" customHeight="1"/>
    <row r="91" spans="1:105" s="6" customFormat="1" ht="14.25">
      <c r="A91" s="6" t="s">
        <v>16</v>
      </c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</row>
    <row r="92" spans="24:105" s="6" customFormat="1" ht="6" customHeight="1"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</row>
    <row r="93" spans="1:105" s="6" customFormat="1" ht="14.25">
      <c r="A93" s="77" t="s">
        <v>15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8" t="s">
        <v>97</v>
      </c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</row>
    <row r="94" ht="10.5" customHeight="1"/>
    <row r="95" spans="1:105" s="6" customFormat="1" ht="14.25">
      <c r="A95" s="75" t="s">
        <v>64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</row>
    <row r="96" ht="10.5" customHeight="1"/>
    <row r="97" spans="1:105" s="3" customFormat="1" ht="45" customHeight="1">
      <c r="A97" s="71" t="s">
        <v>0</v>
      </c>
      <c r="B97" s="72"/>
      <c r="C97" s="72"/>
      <c r="D97" s="72"/>
      <c r="E97" s="72"/>
      <c r="F97" s="72"/>
      <c r="G97" s="73"/>
      <c r="H97" s="71" t="s">
        <v>19</v>
      </c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3"/>
      <c r="AP97" s="71" t="s">
        <v>66</v>
      </c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3"/>
      <c r="BF97" s="71" t="s">
        <v>67</v>
      </c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3"/>
      <c r="BV97" s="71" t="s">
        <v>68</v>
      </c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3"/>
      <c r="CL97" s="71" t="s">
        <v>22</v>
      </c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3"/>
    </row>
    <row r="98" spans="1:105" s="4" customFormat="1" ht="12.75">
      <c r="A98" s="79">
        <v>1</v>
      </c>
      <c r="B98" s="79"/>
      <c r="C98" s="79"/>
      <c r="D98" s="79"/>
      <c r="E98" s="79"/>
      <c r="F98" s="79"/>
      <c r="G98" s="79"/>
      <c r="H98" s="79">
        <v>2</v>
      </c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>
        <v>3</v>
      </c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>
        <v>4</v>
      </c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>
        <v>5</v>
      </c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>
        <v>6</v>
      </c>
      <c r="CM98" s="79"/>
      <c r="CN98" s="79"/>
      <c r="CO98" s="79"/>
      <c r="CP98" s="79"/>
      <c r="CQ98" s="79"/>
      <c r="CR98" s="79"/>
      <c r="CS98" s="79"/>
      <c r="CT98" s="79"/>
      <c r="CU98" s="79"/>
      <c r="CV98" s="79"/>
      <c r="CW98" s="79"/>
      <c r="CX98" s="79"/>
      <c r="CY98" s="79"/>
      <c r="CZ98" s="79"/>
      <c r="DA98" s="79"/>
    </row>
    <row r="99" spans="1:105" s="5" customFormat="1" ht="27.75" customHeight="1">
      <c r="A99" s="86" t="s">
        <v>31</v>
      </c>
      <c r="B99" s="86"/>
      <c r="C99" s="86"/>
      <c r="D99" s="86"/>
      <c r="E99" s="86"/>
      <c r="F99" s="86"/>
      <c r="G99" s="86"/>
      <c r="H99" s="87" t="s">
        <v>193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  <c r="CJ99" s="83"/>
      <c r="CK99" s="83"/>
      <c r="CL99" s="83">
        <v>20000</v>
      </c>
      <c r="CM99" s="83"/>
      <c r="CN99" s="83"/>
      <c r="CO99" s="83"/>
      <c r="CP99" s="83"/>
      <c r="CQ99" s="83"/>
      <c r="CR99" s="83"/>
      <c r="CS99" s="83"/>
      <c r="CT99" s="83"/>
      <c r="CU99" s="83"/>
      <c r="CV99" s="83"/>
      <c r="CW99" s="83"/>
      <c r="CX99" s="83"/>
      <c r="CY99" s="83"/>
      <c r="CZ99" s="83"/>
      <c r="DA99" s="83"/>
    </row>
    <row r="100" spans="1:105" s="17" customFormat="1" ht="15" customHeight="1">
      <c r="A100" s="138"/>
      <c r="B100" s="138"/>
      <c r="C100" s="138"/>
      <c r="D100" s="138"/>
      <c r="E100" s="138"/>
      <c r="F100" s="138"/>
      <c r="G100" s="138"/>
      <c r="H100" s="158" t="s">
        <v>65</v>
      </c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59"/>
      <c r="AK100" s="159"/>
      <c r="AL100" s="159"/>
      <c r="AM100" s="159"/>
      <c r="AN100" s="159"/>
      <c r="AO100" s="160"/>
      <c r="AP100" s="85" t="s">
        <v>13</v>
      </c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 t="s">
        <v>13</v>
      </c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 t="s">
        <v>13</v>
      </c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94">
        <f>CL99</f>
        <v>20000</v>
      </c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</row>
    <row r="101" ht="10.5" customHeight="1"/>
    <row r="102" spans="1:105" s="6" customFormat="1" ht="14.25">
      <c r="A102" s="75" t="s">
        <v>69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</row>
    <row r="103" ht="10.5" customHeight="1"/>
    <row r="104" spans="1:105" s="3" customFormat="1" ht="45" customHeight="1">
      <c r="A104" s="65" t="s">
        <v>0</v>
      </c>
      <c r="B104" s="66"/>
      <c r="C104" s="66"/>
      <c r="D104" s="66"/>
      <c r="E104" s="66"/>
      <c r="F104" s="66"/>
      <c r="G104" s="67"/>
      <c r="H104" s="65" t="s">
        <v>19</v>
      </c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7"/>
      <c r="BD104" s="65" t="s">
        <v>70</v>
      </c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7"/>
      <c r="BT104" s="65" t="s">
        <v>71</v>
      </c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7"/>
      <c r="CJ104" s="65" t="s">
        <v>53</v>
      </c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7"/>
    </row>
    <row r="105" spans="1:105" s="4" customFormat="1" ht="12.75">
      <c r="A105" s="79">
        <v>1</v>
      </c>
      <c r="B105" s="79"/>
      <c r="C105" s="79"/>
      <c r="D105" s="79"/>
      <c r="E105" s="79"/>
      <c r="F105" s="79"/>
      <c r="G105" s="79"/>
      <c r="H105" s="79">
        <v>2</v>
      </c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>
        <v>3</v>
      </c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>
        <v>4</v>
      </c>
      <c r="BU105" s="79"/>
      <c r="BV105" s="79"/>
      <c r="BW105" s="79"/>
      <c r="BX105" s="79"/>
      <c r="BY105" s="79"/>
      <c r="BZ105" s="79"/>
      <c r="CA105" s="79"/>
      <c r="CB105" s="79"/>
      <c r="CC105" s="79"/>
      <c r="CD105" s="79"/>
      <c r="CE105" s="79"/>
      <c r="CF105" s="79"/>
      <c r="CG105" s="79"/>
      <c r="CH105" s="79"/>
      <c r="CI105" s="79"/>
      <c r="CJ105" s="79">
        <v>5</v>
      </c>
      <c r="CK105" s="79"/>
      <c r="CL105" s="79"/>
      <c r="CM105" s="79"/>
      <c r="CN105" s="79"/>
      <c r="CO105" s="79"/>
      <c r="CP105" s="79"/>
      <c r="CQ105" s="79"/>
      <c r="CR105" s="79"/>
      <c r="CS105" s="79"/>
      <c r="CT105" s="79"/>
      <c r="CU105" s="79"/>
      <c r="CV105" s="79"/>
      <c r="CW105" s="79"/>
      <c r="CX105" s="79"/>
      <c r="CY105" s="79"/>
      <c r="CZ105" s="79"/>
      <c r="DA105" s="79"/>
    </row>
    <row r="106" spans="1:105" s="5" customFormat="1" ht="25.5" customHeight="1">
      <c r="A106" s="86" t="s">
        <v>31</v>
      </c>
      <c r="B106" s="86"/>
      <c r="C106" s="86"/>
      <c r="D106" s="86"/>
      <c r="E106" s="86"/>
      <c r="F106" s="86"/>
      <c r="G106" s="86"/>
      <c r="H106" s="87" t="s">
        <v>184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  <c r="CI106" s="83"/>
      <c r="CJ106" s="83">
        <v>100000</v>
      </c>
      <c r="CK106" s="83"/>
      <c r="CL106" s="83"/>
      <c r="CM106" s="83"/>
      <c r="CN106" s="83"/>
      <c r="CO106" s="83"/>
      <c r="CP106" s="83"/>
      <c r="CQ106" s="83"/>
      <c r="CR106" s="83"/>
      <c r="CS106" s="83"/>
      <c r="CT106" s="83"/>
      <c r="CU106" s="83"/>
      <c r="CV106" s="83"/>
      <c r="CW106" s="83"/>
      <c r="CX106" s="83"/>
      <c r="CY106" s="83"/>
      <c r="CZ106" s="83"/>
      <c r="DA106" s="83"/>
    </row>
    <row r="107" spans="1:105" s="17" customFormat="1" ht="15" customHeight="1">
      <c r="A107" s="138"/>
      <c r="B107" s="138"/>
      <c r="C107" s="138"/>
      <c r="D107" s="138"/>
      <c r="E107" s="138"/>
      <c r="F107" s="138"/>
      <c r="G107" s="138"/>
      <c r="H107" s="92" t="s">
        <v>12</v>
      </c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3"/>
      <c r="BD107" s="85" t="s">
        <v>13</v>
      </c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 t="s">
        <v>13</v>
      </c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94">
        <f>CJ106</f>
        <v>100000</v>
      </c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</row>
    <row r="108" ht="10.5" customHeight="1"/>
    <row r="109" spans="1:105" s="6" customFormat="1" ht="14.25">
      <c r="A109" s="75" t="s">
        <v>72</v>
      </c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  <c r="CH109" s="75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  <c r="CW109" s="75"/>
      <c r="CX109" s="75"/>
      <c r="CY109" s="75"/>
      <c r="CZ109" s="75"/>
      <c r="DA109" s="75"/>
    </row>
    <row r="110" ht="10.5" customHeight="1"/>
    <row r="111" spans="1:105" s="3" customFormat="1" ht="45" customHeight="1">
      <c r="A111" s="71" t="s">
        <v>0</v>
      </c>
      <c r="B111" s="72"/>
      <c r="C111" s="72"/>
      <c r="D111" s="72"/>
      <c r="E111" s="72"/>
      <c r="F111" s="72"/>
      <c r="G111" s="73"/>
      <c r="H111" s="71" t="s">
        <v>55</v>
      </c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3"/>
      <c r="AP111" s="71" t="s">
        <v>73</v>
      </c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3"/>
      <c r="BF111" s="71" t="s">
        <v>74</v>
      </c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3"/>
      <c r="BV111" s="71" t="s">
        <v>75</v>
      </c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3"/>
      <c r="CL111" s="71" t="s">
        <v>76</v>
      </c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3"/>
    </row>
    <row r="112" spans="1:105" s="4" customFormat="1" ht="12.75">
      <c r="A112" s="79">
        <v>1</v>
      </c>
      <c r="B112" s="79"/>
      <c r="C112" s="79"/>
      <c r="D112" s="79"/>
      <c r="E112" s="79"/>
      <c r="F112" s="79"/>
      <c r="G112" s="79"/>
      <c r="H112" s="79">
        <v>2</v>
      </c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>
        <v>3</v>
      </c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>
        <v>4</v>
      </c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79"/>
      <c r="BV112" s="79">
        <v>5</v>
      </c>
      <c r="BW112" s="79"/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/>
      <c r="CK112" s="79"/>
      <c r="CL112" s="79">
        <v>6</v>
      </c>
      <c r="CM112" s="79"/>
      <c r="CN112" s="79"/>
      <c r="CO112" s="79"/>
      <c r="CP112" s="79"/>
      <c r="CQ112" s="79"/>
      <c r="CR112" s="79"/>
      <c r="CS112" s="79"/>
      <c r="CT112" s="79"/>
      <c r="CU112" s="79"/>
      <c r="CV112" s="79"/>
      <c r="CW112" s="79"/>
      <c r="CX112" s="79"/>
      <c r="CY112" s="79"/>
      <c r="CZ112" s="79"/>
      <c r="DA112" s="79"/>
    </row>
    <row r="113" spans="1:105" s="5" customFormat="1" ht="15" customHeight="1">
      <c r="A113" s="86" t="s">
        <v>31</v>
      </c>
      <c r="B113" s="86"/>
      <c r="C113" s="86"/>
      <c r="D113" s="86"/>
      <c r="E113" s="86"/>
      <c r="F113" s="86"/>
      <c r="G113" s="86"/>
      <c r="H113" s="87" t="s">
        <v>100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8"/>
      <c r="BW113" s="88"/>
      <c r="BX113" s="88"/>
      <c r="BY113" s="88"/>
      <c r="BZ113" s="88"/>
      <c r="CA113" s="88"/>
      <c r="CB113" s="88"/>
      <c r="CC113" s="88"/>
      <c r="CD113" s="88"/>
      <c r="CE113" s="88"/>
      <c r="CF113" s="88"/>
      <c r="CG113" s="88"/>
      <c r="CH113" s="88"/>
      <c r="CI113" s="88"/>
      <c r="CJ113" s="88"/>
      <c r="CK113" s="88"/>
      <c r="CL113" s="83">
        <v>40000</v>
      </c>
      <c r="CM113" s="83"/>
      <c r="CN113" s="83"/>
      <c r="CO113" s="83"/>
      <c r="CP113" s="83"/>
      <c r="CQ113" s="83"/>
      <c r="CR113" s="83"/>
      <c r="CS113" s="83"/>
      <c r="CT113" s="83"/>
      <c r="CU113" s="83"/>
      <c r="CV113" s="83"/>
      <c r="CW113" s="83"/>
      <c r="CX113" s="83"/>
      <c r="CY113" s="83"/>
      <c r="CZ113" s="83"/>
      <c r="DA113" s="83"/>
    </row>
    <row r="114" spans="1:105" s="5" customFormat="1" ht="15" customHeight="1">
      <c r="A114" s="86" t="s">
        <v>35</v>
      </c>
      <c r="B114" s="86"/>
      <c r="C114" s="86"/>
      <c r="D114" s="86"/>
      <c r="E114" s="86"/>
      <c r="F114" s="86"/>
      <c r="G114" s="86"/>
      <c r="H114" s="87" t="s">
        <v>102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8"/>
      <c r="BW114" s="88"/>
      <c r="BX114" s="88"/>
      <c r="BY114" s="88"/>
      <c r="BZ114" s="88"/>
      <c r="CA114" s="88"/>
      <c r="CB114" s="88"/>
      <c r="CC114" s="88"/>
      <c r="CD114" s="88"/>
      <c r="CE114" s="88"/>
      <c r="CF114" s="88"/>
      <c r="CG114" s="88"/>
      <c r="CH114" s="88"/>
      <c r="CI114" s="88"/>
      <c r="CJ114" s="88"/>
      <c r="CK114" s="88"/>
      <c r="CL114" s="83">
        <v>25000</v>
      </c>
      <c r="CM114" s="83"/>
      <c r="CN114" s="83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3"/>
    </row>
    <row r="115" spans="1:105" s="5" customFormat="1" ht="15" customHeight="1">
      <c r="A115" s="86" t="s">
        <v>41</v>
      </c>
      <c r="B115" s="86"/>
      <c r="C115" s="86"/>
      <c r="D115" s="86"/>
      <c r="E115" s="86"/>
      <c r="F115" s="86"/>
      <c r="G115" s="86"/>
      <c r="H115" s="87" t="s">
        <v>173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100"/>
      <c r="BG115" s="101"/>
      <c r="BH115" s="101"/>
      <c r="BI115" s="101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2"/>
      <c r="BV115" s="88"/>
      <c r="BW115" s="88"/>
      <c r="BX115" s="88"/>
      <c r="BY115" s="88"/>
      <c r="BZ115" s="88"/>
      <c r="CA115" s="88"/>
      <c r="CB115" s="88"/>
      <c r="CC115" s="88"/>
      <c r="CD115" s="88"/>
      <c r="CE115" s="88"/>
      <c r="CF115" s="88"/>
      <c r="CG115" s="88"/>
      <c r="CH115" s="88"/>
      <c r="CI115" s="88"/>
      <c r="CJ115" s="88"/>
      <c r="CK115" s="88"/>
      <c r="CL115" s="83">
        <v>10000</v>
      </c>
      <c r="CM115" s="83"/>
      <c r="CN115" s="83"/>
      <c r="CO115" s="83"/>
      <c r="CP115" s="83"/>
      <c r="CQ115" s="83"/>
      <c r="CR115" s="83"/>
      <c r="CS115" s="83"/>
      <c r="CT115" s="83"/>
      <c r="CU115" s="83"/>
      <c r="CV115" s="83"/>
      <c r="CW115" s="83"/>
      <c r="CX115" s="83"/>
      <c r="CY115" s="83"/>
      <c r="CZ115" s="83"/>
      <c r="DA115" s="83"/>
    </row>
    <row r="116" spans="1:105" s="5" customFormat="1" ht="15" customHeight="1">
      <c r="A116" s="86" t="s">
        <v>103</v>
      </c>
      <c r="B116" s="86"/>
      <c r="C116" s="86"/>
      <c r="D116" s="86"/>
      <c r="E116" s="86"/>
      <c r="F116" s="86"/>
      <c r="G116" s="86"/>
      <c r="H116" s="87" t="s">
        <v>194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100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2"/>
      <c r="BV116" s="88"/>
      <c r="BW116" s="88"/>
      <c r="BX116" s="88"/>
      <c r="BY116" s="88"/>
      <c r="BZ116" s="88"/>
      <c r="CA116" s="88"/>
      <c r="CB116" s="88"/>
      <c r="CC116" s="88"/>
      <c r="CD116" s="88"/>
      <c r="CE116" s="88"/>
      <c r="CF116" s="88"/>
      <c r="CG116" s="88"/>
      <c r="CH116" s="88"/>
      <c r="CI116" s="88"/>
      <c r="CJ116" s="88"/>
      <c r="CK116" s="88"/>
      <c r="CL116" s="83">
        <v>1392.97</v>
      </c>
      <c r="CM116" s="83"/>
      <c r="CN116" s="83"/>
      <c r="CO116" s="83"/>
      <c r="CP116" s="83"/>
      <c r="CQ116" s="83"/>
      <c r="CR116" s="83"/>
      <c r="CS116" s="83"/>
      <c r="CT116" s="83"/>
      <c r="CU116" s="83"/>
      <c r="CV116" s="83"/>
      <c r="CW116" s="83"/>
      <c r="CX116" s="83"/>
      <c r="CY116" s="83"/>
      <c r="CZ116" s="83"/>
      <c r="DA116" s="83"/>
    </row>
    <row r="117" spans="1:105" s="17" customFormat="1" ht="15" customHeight="1">
      <c r="A117" s="138"/>
      <c r="B117" s="138"/>
      <c r="C117" s="138"/>
      <c r="D117" s="138"/>
      <c r="E117" s="138"/>
      <c r="F117" s="138"/>
      <c r="G117" s="138"/>
      <c r="H117" s="91" t="s">
        <v>12</v>
      </c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3"/>
      <c r="AP117" s="85" t="s">
        <v>13</v>
      </c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 t="s">
        <v>13</v>
      </c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 t="s">
        <v>13</v>
      </c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94">
        <f>CL113+CL114+CL115+CL116</f>
        <v>76392.97</v>
      </c>
      <c r="CM117" s="94"/>
      <c r="CN117" s="94"/>
      <c r="CO117" s="94"/>
      <c r="CP117" s="94"/>
      <c r="CQ117" s="94"/>
      <c r="CR117" s="94"/>
      <c r="CS117" s="94"/>
      <c r="CT117" s="94"/>
      <c r="CU117" s="94"/>
      <c r="CV117" s="94"/>
      <c r="CW117" s="94"/>
      <c r="CX117" s="94"/>
      <c r="CY117" s="94"/>
      <c r="CZ117" s="94"/>
      <c r="DA117" s="94"/>
    </row>
    <row r="118" ht="12" customHeight="1"/>
    <row r="119" spans="1:105" s="6" customFormat="1" ht="14.25">
      <c r="A119" s="75" t="s">
        <v>80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/>
      <c r="CI119" s="75"/>
      <c r="CJ119" s="75"/>
      <c r="CK119" s="75"/>
      <c r="CL119" s="75"/>
      <c r="CM119" s="75"/>
      <c r="CN119" s="75"/>
      <c r="CO119" s="75"/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  <c r="CZ119" s="75"/>
      <c r="DA119" s="75"/>
    </row>
    <row r="120" ht="10.5" customHeight="1"/>
    <row r="121" spans="1:105" s="3" customFormat="1" ht="45" customHeight="1">
      <c r="A121" s="65" t="s">
        <v>0</v>
      </c>
      <c r="B121" s="66"/>
      <c r="C121" s="66"/>
      <c r="D121" s="66"/>
      <c r="E121" s="66"/>
      <c r="F121" s="66"/>
      <c r="G121" s="67"/>
      <c r="H121" s="65" t="s">
        <v>55</v>
      </c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7"/>
      <c r="BD121" s="65" t="s">
        <v>77</v>
      </c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7"/>
      <c r="BT121" s="65" t="s">
        <v>79</v>
      </c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7"/>
      <c r="CJ121" s="65" t="s">
        <v>78</v>
      </c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7"/>
    </row>
    <row r="122" spans="1:105" s="4" customFormat="1" ht="12.75">
      <c r="A122" s="79">
        <v>1</v>
      </c>
      <c r="B122" s="79"/>
      <c r="C122" s="79"/>
      <c r="D122" s="79"/>
      <c r="E122" s="79"/>
      <c r="F122" s="79"/>
      <c r="G122" s="79"/>
      <c r="H122" s="79">
        <v>2</v>
      </c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  <c r="BA122" s="79"/>
      <c r="BB122" s="79"/>
      <c r="BC122" s="79"/>
      <c r="BD122" s="79">
        <v>4</v>
      </c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/>
      <c r="BQ122" s="79"/>
      <c r="BR122" s="79"/>
      <c r="BS122" s="79"/>
      <c r="BT122" s="79">
        <v>5</v>
      </c>
      <c r="BU122" s="79"/>
      <c r="BV122" s="79"/>
      <c r="BW122" s="79"/>
      <c r="BX122" s="79"/>
      <c r="BY122" s="79"/>
      <c r="BZ122" s="79"/>
      <c r="CA122" s="79"/>
      <c r="CB122" s="79"/>
      <c r="CC122" s="79"/>
      <c r="CD122" s="79"/>
      <c r="CE122" s="79"/>
      <c r="CF122" s="79"/>
      <c r="CG122" s="79"/>
      <c r="CH122" s="79"/>
      <c r="CI122" s="79"/>
      <c r="CJ122" s="79">
        <v>6</v>
      </c>
      <c r="CK122" s="79"/>
      <c r="CL122" s="79"/>
      <c r="CM122" s="79"/>
      <c r="CN122" s="79"/>
      <c r="CO122" s="79"/>
      <c r="CP122" s="79"/>
      <c r="CQ122" s="79"/>
      <c r="CR122" s="79"/>
      <c r="CS122" s="79"/>
      <c r="CT122" s="79"/>
      <c r="CU122" s="79"/>
      <c r="CV122" s="79"/>
      <c r="CW122" s="79"/>
      <c r="CX122" s="79"/>
      <c r="CY122" s="79"/>
      <c r="CZ122" s="79"/>
      <c r="DA122" s="79"/>
    </row>
    <row r="123" spans="1:105" s="5" customFormat="1" ht="15" customHeight="1">
      <c r="A123" s="86"/>
      <c r="B123" s="86"/>
      <c r="C123" s="86"/>
      <c r="D123" s="86"/>
      <c r="E123" s="86"/>
      <c r="F123" s="86"/>
      <c r="G123" s="86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  <c r="BZ123" s="88"/>
      <c r="CA123" s="88"/>
      <c r="CB123" s="88"/>
      <c r="CC123" s="88"/>
      <c r="CD123" s="88"/>
      <c r="CE123" s="88"/>
      <c r="CF123" s="88"/>
      <c r="CG123" s="88"/>
      <c r="CH123" s="88"/>
      <c r="CI123" s="88"/>
      <c r="CJ123" s="88"/>
      <c r="CK123" s="88"/>
      <c r="CL123" s="88"/>
      <c r="CM123" s="88"/>
      <c r="CN123" s="88"/>
      <c r="CO123" s="88"/>
      <c r="CP123" s="88"/>
      <c r="CQ123" s="88"/>
      <c r="CR123" s="88"/>
      <c r="CS123" s="88"/>
      <c r="CT123" s="88"/>
      <c r="CU123" s="88"/>
      <c r="CV123" s="88"/>
      <c r="CW123" s="88"/>
      <c r="CX123" s="88"/>
      <c r="CY123" s="88"/>
      <c r="CZ123" s="88"/>
      <c r="DA123" s="88"/>
    </row>
    <row r="124" spans="1:105" s="5" customFormat="1" ht="15" customHeight="1">
      <c r="A124" s="86"/>
      <c r="B124" s="86"/>
      <c r="C124" s="86"/>
      <c r="D124" s="86"/>
      <c r="E124" s="86"/>
      <c r="F124" s="86"/>
      <c r="G124" s="86"/>
      <c r="H124" s="128" t="s">
        <v>12</v>
      </c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8"/>
      <c r="AT124" s="128"/>
      <c r="AU124" s="128"/>
      <c r="AV124" s="128"/>
      <c r="AW124" s="128"/>
      <c r="AX124" s="128"/>
      <c r="AY124" s="128"/>
      <c r="AZ124" s="128"/>
      <c r="BA124" s="128"/>
      <c r="BB124" s="128"/>
      <c r="BC124" s="129"/>
      <c r="BD124" s="88" t="s">
        <v>13</v>
      </c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 t="s">
        <v>13</v>
      </c>
      <c r="BU124" s="88"/>
      <c r="BV124" s="88"/>
      <c r="BW124" s="88"/>
      <c r="BX124" s="88"/>
      <c r="BY124" s="88"/>
      <c r="BZ124" s="88"/>
      <c r="CA124" s="88"/>
      <c r="CB124" s="88"/>
      <c r="CC124" s="88"/>
      <c r="CD124" s="88"/>
      <c r="CE124" s="88"/>
      <c r="CF124" s="88"/>
      <c r="CG124" s="88"/>
      <c r="CH124" s="88"/>
      <c r="CI124" s="88"/>
      <c r="CJ124" s="88" t="s">
        <v>13</v>
      </c>
      <c r="CK124" s="88"/>
      <c r="CL124" s="88"/>
      <c r="CM124" s="88"/>
      <c r="CN124" s="88"/>
      <c r="CO124" s="88"/>
      <c r="CP124" s="88"/>
      <c r="CQ124" s="88"/>
      <c r="CR124" s="88"/>
      <c r="CS124" s="88"/>
      <c r="CT124" s="88"/>
      <c r="CU124" s="88"/>
      <c r="CV124" s="88"/>
      <c r="CW124" s="88"/>
      <c r="CX124" s="88"/>
      <c r="CY124" s="88"/>
      <c r="CZ124" s="88"/>
      <c r="DA124" s="88"/>
    </row>
    <row r="125" ht="12" customHeight="1"/>
    <row r="126" spans="1:105" s="6" customFormat="1" ht="14.25">
      <c r="A126" s="75" t="s">
        <v>81</v>
      </c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5"/>
      <c r="CK126" s="75"/>
      <c r="CL126" s="75"/>
      <c r="CM126" s="75"/>
      <c r="CN126" s="75"/>
      <c r="CO126" s="75"/>
      <c r="CP126" s="75"/>
      <c r="CQ126" s="75"/>
      <c r="CR126" s="75"/>
      <c r="CS126" s="75"/>
      <c r="CT126" s="75"/>
      <c r="CU126" s="75"/>
      <c r="CV126" s="75"/>
      <c r="CW126" s="75"/>
      <c r="CX126" s="75"/>
      <c r="CY126" s="75"/>
      <c r="CZ126" s="75"/>
      <c r="DA126" s="75"/>
    </row>
    <row r="127" ht="10.5" customHeight="1"/>
    <row r="128" spans="1:105" s="3" customFormat="1" ht="45" customHeight="1">
      <c r="A128" s="65" t="s">
        <v>0</v>
      </c>
      <c r="B128" s="66"/>
      <c r="C128" s="66"/>
      <c r="D128" s="66"/>
      <c r="E128" s="66"/>
      <c r="F128" s="66"/>
      <c r="G128" s="67"/>
      <c r="H128" s="65" t="s">
        <v>19</v>
      </c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7"/>
      <c r="BD128" s="65" t="s">
        <v>82</v>
      </c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7"/>
      <c r="BT128" s="65" t="s">
        <v>83</v>
      </c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7"/>
      <c r="CJ128" s="65" t="s">
        <v>84</v>
      </c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7"/>
    </row>
    <row r="129" spans="1:105" s="4" customFormat="1" ht="12.75">
      <c r="A129" s="79">
        <v>1</v>
      </c>
      <c r="B129" s="79"/>
      <c r="C129" s="79"/>
      <c r="D129" s="79"/>
      <c r="E129" s="79"/>
      <c r="F129" s="79"/>
      <c r="G129" s="79"/>
      <c r="H129" s="79">
        <v>2</v>
      </c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>
        <v>3</v>
      </c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>
        <v>4</v>
      </c>
      <c r="BU129" s="79"/>
      <c r="BV129" s="79"/>
      <c r="BW129" s="79"/>
      <c r="BX129" s="79"/>
      <c r="BY129" s="79"/>
      <c r="BZ129" s="79"/>
      <c r="CA129" s="79"/>
      <c r="CB129" s="79"/>
      <c r="CC129" s="79"/>
      <c r="CD129" s="79"/>
      <c r="CE129" s="79"/>
      <c r="CF129" s="79"/>
      <c r="CG129" s="79"/>
      <c r="CH129" s="79"/>
      <c r="CI129" s="79"/>
      <c r="CJ129" s="79">
        <v>5</v>
      </c>
      <c r="CK129" s="79"/>
      <c r="CL129" s="79"/>
      <c r="CM129" s="79"/>
      <c r="CN129" s="79"/>
      <c r="CO129" s="79"/>
      <c r="CP129" s="79"/>
      <c r="CQ129" s="79"/>
      <c r="CR129" s="79"/>
      <c r="CS129" s="79"/>
      <c r="CT129" s="79"/>
      <c r="CU129" s="79"/>
      <c r="CV129" s="79"/>
      <c r="CW129" s="79"/>
      <c r="CX129" s="79"/>
      <c r="CY129" s="79"/>
      <c r="CZ129" s="79"/>
      <c r="DA129" s="79"/>
    </row>
    <row r="130" spans="1:105" s="5" customFormat="1" ht="15" customHeight="1">
      <c r="A130" s="86" t="s">
        <v>31</v>
      </c>
      <c r="B130" s="86"/>
      <c r="C130" s="86"/>
      <c r="D130" s="86"/>
      <c r="E130" s="86"/>
      <c r="F130" s="86"/>
      <c r="G130" s="86"/>
      <c r="H130" s="87" t="s">
        <v>123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8">
        <v>4</v>
      </c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>
        <v>1</v>
      </c>
      <c r="BU130" s="88"/>
      <c r="BV130" s="88"/>
      <c r="BW130" s="88"/>
      <c r="BX130" s="88"/>
      <c r="BY130" s="88"/>
      <c r="BZ130" s="88"/>
      <c r="CA130" s="88"/>
      <c r="CB130" s="88"/>
      <c r="CC130" s="88"/>
      <c r="CD130" s="88"/>
      <c r="CE130" s="88"/>
      <c r="CF130" s="88"/>
      <c r="CG130" s="88"/>
      <c r="CH130" s="88"/>
      <c r="CI130" s="88"/>
      <c r="CJ130" s="83">
        <f>12600+6000</f>
        <v>18600</v>
      </c>
      <c r="CK130" s="83"/>
      <c r="CL130" s="83"/>
      <c r="CM130" s="83"/>
      <c r="CN130" s="83"/>
      <c r="CO130" s="83"/>
      <c r="CP130" s="83"/>
      <c r="CQ130" s="83"/>
      <c r="CR130" s="83"/>
      <c r="CS130" s="83"/>
      <c r="CT130" s="83"/>
      <c r="CU130" s="83"/>
      <c r="CV130" s="83"/>
      <c r="CW130" s="83"/>
      <c r="CX130" s="83"/>
      <c r="CY130" s="83"/>
      <c r="CZ130" s="83"/>
      <c r="DA130" s="83"/>
    </row>
    <row r="131" spans="1:105" s="5" customFormat="1" ht="15" customHeight="1">
      <c r="A131" s="86" t="s">
        <v>35</v>
      </c>
      <c r="B131" s="86"/>
      <c r="C131" s="86"/>
      <c r="D131" s="86"/>
      <c r="E131" s="86"/>
      <c r="F131" s="86"/>
      <c r="G131" s="86"/>
      <c r="H131" s="87" t="s">
        <v>151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8">
        <v>1</v>
      </c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>
        <v>1</v>
      </c>
      <c r="BU131" s="88"/>
      <c r="BV131" s="88"/>
      <c r="BW131" s="88"/>
      <c r="BX131" s="88"/>
      <c r="BY131" s="88"/>
      <c r="BZ131" s="88"/>
      <c r="CA131" s="88"/>
      <c r="CB131" s="88"/>
      <c r="CC131" s="88"/>
      <c r="CD131" s="88"/>
      <c r="CE131" s="88"/>
      <c r="CF131" s="88"/>
      <c r="CG131" s="88"/>
      <c r="CH131" s="88"/>
      <c r="CI131" s="88"/>
      <c r="CJ131" s="83">
        <v>14000</v>
      </c>
      <c r="CK131" s="83"/>
      <c r="CL131" s="83"/>
      <c r="CM131" s="83"/>
      <c r="CN131" s="83"/>
      <c r="CO131" s="83"/>
      <c r="CP131" s="83"/>
      <c r="CQ131" s="83"/>
      <c r="CR131" s="83"/>
      <c r="CS131" s="83"/>
      <c r="CT131" s="83"/>
      <c r="CU131" s="83"/>
      <c r="CV131" s="83"/>
      <c r="CW131" s="83"/>
      <c r="CX131" s="83"/>
      <c r="CY131" s="83"/>
      <c r="CZ131" s="83"/>
      <c r="DA131" s="83"/>
    </row>
    <row r="132" spans="1:105" s="5" customFormat="1" ht="24.75" customHeight="1">
      <c r="A132" s="86" t="s">
        <v>41</v>
      </c>
      <c r="B132" s="86"/>
      <c r="C132" s="86"/>
      <c r="D132" s="86"/>
      <c r="E132" s="86"/>
      <c r="F132" s="86"/>
      <c r="G132" s="86"/>
      <c r="H132" s="87" t="s">
        <v>152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8">
        <v>1</v>
      </c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>
        <v>1</v>
      </c>
      <c r="BU132" s="88"/>
      <c r="BV132" s="88"/>
      <c r="BW132" s="88"/>
      <c r="BX132" s="88"/>
      <c r="BY132" s="88"/>
      <c r="BZ132" s="88"/>
      <c r="CA132" s="88"/>
      <c r="CB132" s="88"/>
      <c r="CC132" s="88"/>
      <c r="CD132" s="88"/>
      <c r="CE132" s="88"/>
      <c r="CF132" s="88"/>
      <c r="CG132" s="88"/>
      <c r="CH132" s="88"/>
      <c r="CI132" s="88"/>
      <c r="CJ132" s="83">
        <f>4650+1500</f>
        <v>6150</v>
      </c>
      <c r="CK132" s="83"/>
      <c r="CL132" s="83"/>
      <c r="CM132" s="83"/>
      <c r="CN132" s="83"/>
      <c r="CO132" s="83"/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</row>
    <row r="133" spans="1:105" s="5" customFormat="1" ht="24.75" customHeight="1">
      <c r="A133" s="86" t="s">
        <v>103</v>
      </c>
      <c r="B133" s="86"/>
      <c r="C133" s="86"/>
      <c r="D133" s="86"/>
      <c r="E133" s="86"/>
      <c r="F133" s="86"/>
      <c r="G133" s="86"/>
      <c r="H133" s="87" t="s">
        <v>149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8">
        <v>1</v>
      </c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>
        <v>1</v>
      </c>
      <c r="BU133" s="88"/>
      <c r="BV133" s="88"/>
      <c r="BW133" s="88"/>
      <c r="BX133" s="88"/>
      <c r="BY133" s="88"/>
      <c r="BZ133" s="88"/>
      <c r="CA133" s="88"/>
      <c r="CB133" s="88"/>
      <c r="CC133" s="88"/>
      <c r="CD133" s="88"/>
      <c r="CE133" s="88"/>
      <c r="CF133" s="88"/>
      <c r="CG133" s="88"/>
      <c r="CH133" s="88"/>
      <c r="CI133" s="88"/>
      <c r="CJ133" s="83">
        <v>3600</v>
      </c>
      <c r="CK133" s="83"/>
      <c r="CL133" s="83"/>
      <c r="CM133" s="83"/>
      <c r="CN133" s="83"/>
      <c r="CO133" s="83"/>
      <c r="CP133" s="83"/>
      <c r="CQ133" s="83"/>
      <c r="CR133" s="83"/>
      <c r="CS133" s="83"/>
      <c r="CT133" s="83"/>
      <c r="CU133" s="83"/>
      <c r="CV133" s="83"/>
      <c r="CW133" s="83"/>
      <c r="CX133" s="83"/>
      <c r="CY133" s="83"/>
      <c r="CZ133" s="83"/>
      <c r="DA133" s="83"/>
    </row>
    <row r="134" spans="1:105" s="5" customFormat="1" ht="24.75" customHeight="1">
      <c r="A134" s="86" t="s">
        <v>119</v>
      </c>
      <c r="B134" s="86"/>
      <c r="C134" s="86"/>
      <c r="D134" s="86"/>
      <c r="E134" s="86"/>
      <c r="F134" s="86"/>
      <c r="G134" s="86"/>
      <c r="H134" s="87" t="s">
        <v>174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8">
        <v>1</v>
      </c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>
        <v>1</v>
      </c>
      <c r="BU134" s="88"/>
      <c r="BV134" s="88"/>
      <c r="BW134" s="88"/>
      <c r="BX134" s="88"/>
      <c r="BY134" s="88"/>
      <c r="BZ134" s="88"/>
      <c r="CA134" s="88"/>
      <c r="CB134" s="88"/>
      <c r="CC134" s="88"/>
      <c r="CD134" s="88"/>
      <c r="CE134" s="88"/>
      <c r="CF134" s="88"/>
      <c r="CG134" s="88"/>
      <c r="CH134" s="88"/>
      <c r="CI134" s="88"/>
      <c r="CJ134" s="83">
        <v>65640</v>
      </c>
      <c r="CK134" s="83"/>
      <c r="CL134" s="83"/>
      <c r="CM134" s="83"/>
      <c r="CN134" s="83"/>
      <c r="CO134" s="83"/>
      <c r="CP134" s="83"/>
      <c r="CQ134" s="83"/>
      <c r="CR134" s="83"/>
      <c r="CS134" s="83"/>
      <c r="CT134" s="83"/>
      <c r="CU134" s="83"/>
      <c r="CV134" s="83"/>
      <c r="CW134" s="83"/>
      <c r="CX134" s="83"/>
      <c r="CY134" s="83"/>
      <c r="CZ134" s="83"/>
      <c r="DA134" s="83"/>
    </row>
    <row r="135" spans="1:105" s="17" customFormat="1" ht="15" customHeight="1">
      <c r="A135" s="138"/>
      <c r="B135" s="138"/>
      <c r="C135" s="138"/>
      <c r="D135" s="138"/>
      <c r="E135" s="138"/>
      <c r="F135" s="138"/>
      <c r="G135" s="138"/>
      <c r="H135" s="92" t="s">
        <v>12</v>
      </c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3"/>
      <c r="BD135" s="85" t="s">
        <v>13</v>
      </c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 t="s">
        <v>13</v>
      </c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94">
        <f>CJ130+CJ131+CJ132+CJ133+CJ134</f>
        <v>107990</v>
      </c>
      <c r="CK135" s="94"/>
      <c r="CL135" s="94"/>
      <c r="CM135" s="94"/>
      <c r="CN135" s="94"/>
      <c r="CO135" s="94"/>
      <c r="CP135" s="94"/>
      <c r="CQ135" s="94"/>
      <c r="CR135" s="94"/>
      <c r="CS135" s="94"/>
      <c r="CT135" s="94"/>
      <c r="CU135" s="94"/>
      <c r="CV135" s="94"/>
      <c r="CW135" s="94"/>
      <c r="CX135" s="94"/>
      <c r="CY135" s="94"/>
      <c r="CZ135" s="94"/>
      <c r="DA135" s="94"/>
    </row>
    <row r="136" ht="12" customHeight="1"/>
    <row r="137" spans="1:105" s="6" customFormat="1" ht="14.25">
      <c r="A137" s="75" t="s">
        <v>85</v>
      </c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  <c r="BV137" s="75"/>
      <c r="BW137" s="75"/>
      <c r="BX137" s="75"/>
      <c r="BY137" s="75"/>
      <c r="BZ137" s="75"/>
      <c r="CA137" s="75"/>
      <c r="CB137" s="75"/>
      <c r="CC137" s="75"/>
      <c r="CD137" s="75"/>
      <c r="CE137" s="75"/>
      <c r="CF137" s="75"/>
      <c r="CG137" s="75"/>
      <c r="CH137" s="75"/>
      <c r="CI137" s="75"/>
      <c r="CJ137" s="75"/>
      <c r="CK137" s="75"/>
      <c r="CL137" s="75"/>
      <c r="CM137" s="75"/>
      <c r="CN137" s="75"/>
      <c r="CO137" s="75"/>
      <c r="CP137" s="75"/>
      <c r="CQ137" s="75"/>
      <c r="CR137" s="75"/>
      <c r="CS137" s="75"/>
      <c r="CT137" s="75"/>
      <c r="CU137" s="75"/>
      <c r="CV137" s="75"/>
      <c r="CW137" s="75"/>
      <c r="CX137" s="75"/>
      <c r="CY137" s="75"/>
      <c r="CZ137" s="75"/>
      <c r="DA137" s="75"/>
    </row>
    <row r="138" ht="10.5" customHeight="1"/>
    <row r="139" spans="1:105" ht="30" customHeight="1">
      <c r="A139" s="65" t="s">
        <v>0</v>
      </c>
      <c r="B139" s="66"/>
      <c r="C139" s="66"/>
      <c r="D139" s="66"/>
      <c r="E139" s="66"/>
      <c r="F139" s="66"/>
      <c r="G139" s="67"/>
      <c r="H139" s="65" t="s">
        <v>19</v>
      </c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7"/>
      <c r="BT139" s="65" t="s">
        <v>87</v>
      </c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7"/>
      <c r="CJ139" s="65" t="s">
        <v>88</v>
      </c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7"/>
    </row>
    <row r="140" spans="1:105" s="1" customFormat="1" ht="12.75">
      <c r="A140" s="79">
        <v>1</v>
      </c>
      <c r="B140" s="79"/>
      <c r="C140" s="79"/>
      <c r="D140" s="79"/>
      <c r="E140" s="79"/>
      <c r="F140" s="79"/>
      <c r="G140" s="79"/>
      <c r="H140" s="79">
        <v>2</v>
      </c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  <c r="BC140" s="79"/>
      <c r="BD140" s="79"/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79"/>
      <c r="BT140" s="79">
        <v>3</v>
      </c>
      <c r="BU140" s="79"/>
      <c r="BV140" s="79"/>
      <c r="BW140" s="79"/>
      <c r="BX140" s="79"/>
      <c r="BY140" s="79"/>
      <c r="BZ140" s="79"/>
      <c r="CA140" s="79"/>
      <c r="CB140" s="79"/>
      <c r="CC140" s="79"/>
      <c r="CD140" s="79"/>
      <c r="CE140" s="79"/>
      <c r="CF140" s="79"/>
      <c r="CG140" s="79"/>
      <c r="CH140" s="79"/>
      <c r="CI140" s="79"/>
      <c r="CJ140" s="79">
        <v>4</v>
      </c>
      <c r="CK140" s="79"/>
      <c r="CL140" s="79"/>
      <c r="CM140" s="79"/>
      <c r="CN140" s="79"/>
      <c r="CO140" s="79"/>
      <c r="CP140" s="79"/>
      <c r="CQ140" s="79"/>
      <c r="CR140" s="79"/>
      <c r="CS140" s="79"/>
      <c r="CT140" s="79"/>
      <c r="CU140" s="79"/>
      <c r="CV140" s="79"/>
      <c r="CW140" s="79"/>
      <c r="CX140" s="79"/>
      <c r="CY140" s="79"/>
      <c r="CZ140" s="79"/>
      <c r="DA140" s="79"/>
    </row>
    <row r="141" spans="1:105" ht="15" customHeight="1">
      <c r="A141" s="86" t="s">
        <v>31</v>
      </c>
      <c r="B141" s="86"/>
      <c r="C141" s="86"/>
      <c r="D141" s="86"/>
      <c r="E141" s="86"/>
      <c r="F141" s="86"/>
      <c r="G141" s="86"/>
      <c r="H141" s="157" t="s">
        <v>124</v>
      </c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39"/>
      <c r="AG141" s="139"/>
      <c r="AH141" s="139"/>
      <c r="AI141" s="139"/>
      <c r="AJ141" s="139"/>
      <c r="AK141" s="139"/>
      <c r="AL141" s="139"/>
      <c r="AM141" s="139"/>
      <c r="AN141" s="139"/>
      <c r="AO141" s="139"/>
      <c r="AP141" s="139"/>
      <c r="AQ141" s="139"/>
      <c r="AR141" s="139"/>
      <c r="AS141" s="139"/>
      <c r="AT141" s="139"/>
      <c r="AU141" s="139"/>
      <c r="AV141" s="139"/>
      <c r="AW141" s="139"/>
      <c r="AX141" s="139"/>
      <c r="AY141" s="139"/>
      <c r="AZ141" s="139"/>
      <c r="BA141" s="139"/>
      <c r="BB141" s="139"/>
      <c r="BC141" s="139"/>
      <c r="BD141" s="139"/>
      <c r="BE141" s="139"/>
      <c r="BF141" s="139"/>
      <c r="BG141" s="139"/>
      <c r="BH141" s="139"/>
      <c r="BI141" s="139"/>
      <c r="BJ141" s="139"/>
      <c r="BK141" s="139"/>
      <c r="BL141" s="139"/>
      <c r="BM141" s="139"/>
      <c r="BN141" s="139"/>
      <c r="BO141" s="139"/>
      <c r="BP141" s="139"/>
      <c r="BQ141" s="139"/>
      <c r="BR141" s="139"/>
      <c r="BS141" s="140"/>
      <c r="BT141" s="88">
        <v>2</v>
      </c>
      <c r="BU141" s="88"/>
      <c r="BV141" s="88"/>
      <c r="BW141" s="88"/>
      <c r="BX141" s="88"/>
      <c r="BY141" s="88"/>
      <c r="BZ141" s="88"/>
      <c r="CA141" s="88"/>
      <c r="CB141" s="88"/>
      <c r="CC141" s="88"/>
      <c r="CD141" s="88"/>
      <c r="CE141" s="88"/>
      <c r="CF141" s="88"/>
      <c r="CG141" s="88"/>
      <c r="CH141" s="88"/>
      <c r="CI141" s="88"/>
      <c r="CJ141" s="100">
        <v>7000</v>
      </c>
      <c r="CK141" s="101"/>
      <c r="CL141" s="101"/>
      <c r="CM141" s="101"/>
      <c r="CN141" s="101"/>
      <c r="CO141" s="101"/>
      <c r="CP141" s="101"/>
      <c r="CQ141" s="101"/>
      <c r="CR141" s="101"/>
      <c r="CS141" s="101"/>
      <c r="CT141" s="101"/>
      <c r="CU141" s="101"/>
      <c r="CV141" s="101"/>
      <c r="CW141" s="101"/>
      <c r="CX141" s="101"/>
      <c r="CY141" s="101"/>
      <c r="CZ141" s="101"/>
      <c r="DA141" s="102"/>
    </row>
    <row r="142" spans="1:105" ht="15" customHeight="1">
      <c r="A142" s="86" t="s">
        <v>35</v>
      </c>
      <c r="B142" s="86"/>
      <c r="C142" s="86"/>
      <c r="D142" s="86"/>
      <c r="E142" s="86"/>
      <c r="F142" s="86"/>
      <c r="G142" s="86"/>
      <c r="H142" s="157" t="s">
        <v>125</v>
      </c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139"/>
      <c r="AF142" s="139"/>
      <c r="AG142" s="139"/>
      <c r="AH142" s="139"/>
      <c r="AI142" s="139"/>
      <c r="AJ142" s="139"/>
      <c r="AK142" s="139"/>
      <c r="AL142" s="139"/>
      <c r="AM142" s="139"/>
      <c r="AN142" s="139"/>
      <c r="AO142" s="139"/>
      <c r="AP142" s="139"/>
      <c r="AQ142" s="139"/>
      <c r="AR142" s="139"/>
      <c r="AS142" s="139"/>
      <c r="AT142" s="139"/>
      <c r="AU142" s="139"/>
      <c r="AV142" s="139"/>
      <c r="AW142" s="139"/>
      <c r="AX142" s="139"/>
      <c r="AY142" s="139"/>
      <c r="AZ142" s="139"/>
      <c r="BA142" s="139"/>
      <c r="BB142" s="139"/>
      <c r="BC142" s="139"/>
      <c r="BD142" s="139"/>
      <c r="BE142" s="139"/>
      <c r="BF142" s="139"/>
      <c r="BG142" s="139"/>
      <c r="BH142" s="139"/>
      <c r="BI142" s="139"/>
      <c r="BJ142" s="139"/>
      <c r="BK142" s="139"/>
      <c r="BL142" s="139"/>
      <c r="BM142" s="139"/>
      <c r="BN142" s="139"/>
      <c r="BO142" s="139"/>
      <c r="BP142" s="139"/>
      <c r="BQ142" s="139"/>
      <c r="BR142" s="139"/>
      <c r="BS142" s="140"/>
      <c r="BT142" s="88">
        <v>3</v>
      </c>
      <c r="BU142" s="88"/>
      <c r="BV142" s="88"/>
      <c r="BW142" s="88"/>
      <c r="BX142" s="88"/>
      <c r="BY142" s="88"/>
      <c r="BZ142" s="88"/>
      <c r="CA142" s="88"/>
      <c r="CB142" s="88"/>
      <c r="CC142" s="88"/>
      <c r="CD142" s="88"/>
      <c r="CE142" s="88"/>
      <c r="CF142" s="88"/>
      <c r="CG142" s="88"/>
      <c r="CH142" s="88"/>
      <c r="CI142" s="88"/>
      <c r="CJ142" s="83">
        <v>6000</v>
      </c>
      <c r="CK142" s="83"/>
      <c r="CL142" s="83"/>
      <c r="CM142" s="83"/>
      <c r="CN142" s="83"/>
      <c r="CO142" s="83"/>
      <c r="CP142" s="83"/>
      <c r="CQ142" s="83"/>
      <c r="CR142" s="83"/>
      <c r="CS142" s="83"/>
      <c r="CT142" s="83"/>
      <c r="CU142" s="83"/>
      <c r="CV142" s="83"/>
      <c r="CW142" s="83"/>
      <c r="CX142" s="83"/>
      <c r="CY142" s="83"/>
      <c r="CZ142" s="83"/>
      <c r="DA142" s="83"/>
    </row>
    <row r="143" spans="1:105" ht="14.25" customHeight="1">
      <c r="A143" s="86" t="s">
        <v>41</v>
      </c>
      <c r="B143" s="86"/>
      <c r="C143" s="86"/>
      <c r="D143" s="86"/>
      <c r="E143" s="86"/>
      <c r="F143" s="86"/>
      <c r="G143" s="86"/>
      <c r="H143" s="119" t="s">
        <v>129</v>
      </c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20"/>
      <c r="BS143" s="121"/>
      <c r="BT143" s="88">
        <v>2</v>
      </c>
      <c r="BU143" s="88"/>
      <c r="BV143" s="88"/>
      <c r="BW143" s="88"/>
      <c r="BX143" s="88"/>
      <c r="BY143" s="88"/>
      <c r="BZ143" s="88"/>
      <c r="CA143" s="88"/>
      <c r="CB143" s="88"/>
      <c r="CC143" s="88"/>
      <c r="CD143" s="88"/>
      <c r="CE143" s="88"/>
      <c r="CF143" s="88"/>
      <c r="CG143" s="88"/>
      <c r="CH143" s="88"/>
      <c r="CI143" s="88"/>
      <c r="CJ143" s="100">
        <v>40000</v>
      </c>
      <c r="CK143" s="101"/>
      <c r="CL143" s="101"/>
      <c r="CM143" s="101"/>
      <c r="CN143" s="101"/>
      <c r="CO143" s="101"/>
      <c r="CP143" s="101"/>
      <c r="CQ143" s="101"/>
      <c r="CR143" s="101"/>
      <c r="CS143" s="101"/>
      <c r="CT143" s="101"/>
      <c r="CU143" s="101"/>
      <c r="CV143" s="101"/>
      <c r="CW143" s="101"/>
      <c r="CX143" s="101"/>
      <c r="CY143" s="101"/>
      <c r="CZ143" s="101"/>
      <c r="DA143" s="102"/>
    </row>
    <row r="144" spans="1:105" ht="15.75" customHeight="1">
      <c r="A144" s="86" t="s">
        <v>103</v>
      </c>
      <c r="B144" s="86"/>
      <c r="C144" s="86"/>
      <c r="D144" s="86"/>
      <c r="E144" s="86"/>
      <c r="F144" s="86"/>
      <c r="G144" s="86"/>
      <c r="H144" s="119" t="s">
        <v>153</v>
      </c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20"/>
      <c r="BS144" s="121"/>
      <c r="BT144" s="88"/>
      <c r="BU144" s="88"/>
      <c r="BV144" s="88"/>
      <c r="BW144" s="88"/>
      <c r="BX144" s="88"/>
      <c r="BY144" s="88"/>
      <c r="BZ144" s="88"/>
      <c r="CA144" s="88"/>
      <c r="CB144" s="88"/>
      <c r="CC144" s="88"/>
      <c r="CD144" s="88"/>
      <c r="CE144" s="88"/>
      <c r="CF144" s="88"/>
      <c r="CG144" s="88"/>
      <c r="CH144" s="88"/>
      <c r="CI144" s="88"/>
      <c r="CJ144" s="100">
        <v>30000</v>
      </c>
      <c r="CK144" s="101"/>
      <c r="CL144" s="101"/>
      <c r="CM144" s="101"/>
      <c r="CN144" s="101"/>
      <c r="CO144" s="101"/>
      <c r="CP144" s="101"/>
      <c r="CQ144" s="101"/>
      <c r="CR144" s="101"/>
      <c r="CS144" s="101"/>
      <c r="CT144" s="101"/>
      <c r="CU144" s="101"/>
      <c r="CV144" s="101"/>
      <c r="CW144" s="101"/>
      <c r="CX144" s="101"/>
      <c r="CY144" s="101"/>
      <c r="CZ144" s="101"/>
      <c r="DA144" s="102"/>
    </row>
    <row r="145" spans="1:105" ht="13.5" customHeight="1">
      <c r="A145" s="86" t="s">
        <v>119</v>
      </c>
      <c r="B145" s="86"/>
      <c r="C145" s="86"/>
      <c r="D145" s="86"/>
      <c r="E145" s="86"/>
      <c r="F145" s="86"/>
      <c r="G145" s="86"/>
      <c r="H145" s="119" t="s">
        <v>154</v>
      </c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0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20"/>
      <c r="BS145" s="121"/>
      <c r="BT145" s="88"/>
      <c r="BU145" s="88"/>
      <c r="BV145" s="88"/>
      <c r="BW145" s="88"/>
      <c r="BX145" s="88"/>
      <c r="BY145" s="88"/>
      <c r="BZ145" s="88"/>
      <c r="CA145" s="88"/>
      <c r="CB145" s="88"/>
      <c r="CC145" s="88"/>
      <c r="CD145" s="88"/>
      <c r="CE145" s="88"/>
      <c r="CF145" s="88"/>
      <c r="CG145" s="88"/>
      <c r="CH145" s="88"/>
      <c r="CI145" s="88"/>
      <c r="CJ145" s="100">
        <v>2500</v>
      </c>
      <c r="CK145" s="101"/>
      <c r="CL145" s="101"/>
      <c r="CM145" s="101"/>
      <c r="CN145" s="101"/>
      <c r="CO145" s="101"/>
      <c r="CP145" s="101"/>
      <c r="CQ145" s="101"/>
      <c r="CR145" s="101"/>
      <c r="CS145" s="101"/>
      <c r="CT145" s="101"/>
      <c r="CU145" s="101"/>
      <c r="CV145" s="101"/>
      <c r="CW145" s="101"/>
      <c r="CX145" s="101"/>
      <c r="CY145" s="101"/>
      <c r="CZ145" s="101"/>
      <c r="DA145" s="102"/>
    </row>
    <row r="146" spans="1:105" ht="15" customHeight="1">
      <c r="A146" s="86" t="s">
        <v>104</v>
      </c>
      <c r="B146" s="86"/>
      <c r="C146" s="86"/>
      <c r="D146" s="86"/>
      <c r="E146" s="86"/>
      <c r="F146" s="86"/>
      <c r="G146" s="86"/>
      <c r="H146" s="157" t="s">
        <v>175</v>
      </c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  <c r="AA146" s="139"/>
      <c r="AB146" s="139"/>
      <c r="AC146" s="139"/>
      <c r="AD146" s="139"/>
      <c r="AE146" s="139"/>
      <c r="AF146" s="139"/>
      <c r="AG146" s="139"/>
      <c r="AH146" s="139"/>
      <c r="AI146" s="139"/>
      <c r="AJ146" s="139"/>
      <c r="AK146" s="139"/>
      <c r="AL146" s="139"/>
      <c r="AM146" s="139"/>
      <c r="AN146" s="139"/>
      <c r="AO146" s="139"/>
      <c r="AP146" s="139"/>
      <c r="AQ146" s="139"/>
      <c r="AR146" s="139"/>
      <c r="AS146" s="139"/>
      <c r="AT146" s="139"/>
      <c r="AU146" s="139"/>
      <c r="AV146" s="139"/>
      <c r="AW146" s="139"/>
      <c r="AX146" s="139"/>
      <c r="AY146" s="139"/>
      <c r="AZ146" s="139"/>
      <c r="BA146" s="139"/>
      <c r="BB146" s="139"/>
      <c r="BC146" s="139"/>
      <c r="BD146" s="139"/>
      <c r="BE146" s="139"/>
      <c r="BF146" s="139"/>
      <c r="BG146" s="139"/>
      <c r="BH146" s="139"/>
      <c r="BI146" s="139"/>
      <c r="BJ146" s="139"/>
      <c r="BK146" s="139"/>
      <c r="BL146" s="139"/>
      <c r="BM146" s="139"/>
      <c r="BN146" s="139"/>
      <c r="BO146" s="139"/>
      <c r="BP146" s="139"/>
      <c r="BQ146" s="139"/>
      <c r="BR146" s="139"/>
      <c r="BS146" s="140"/>
      <c r="BT146" s="88"/>
      <c r="BU146" s="88"/>
      <c r="BV146" s="88"/>
      <c r="BW146" s="88"/>
      <c r="BX146" s="88"/>
      <c r="BY146" s="88"/>
      <c r="BZ146" s="88"/>
      <c r="CA146" s="88"/>
      <c r="CB146" s="88"/>
      <c r="CC146" s="88"/>
      <c r="CD146" s="88"/>
      <c r="CE146" s="88"/>
      <c r="CF146" s="88"/>
      <c r="CG146" s="88"/>
      <c r="CH146" s="88"/>
      <c r="CI146" s="88"/>
      <c r="CJ146" s="100">
        <v>95000</v>
      </c>
      <c r="CK146" s="101"/>
      <c r="CL146" s="101"/>
      <c r="CM146" s="101"/>
      <c r="CN146" s="101"/>
      <c r="CO146" s="101"/>
      <c r="CP146" s="101"/>
      <c r="CQ146" s="101"/>
      <c r="CR146" s="101"/>
      <c r="CS146" s="101"/>
      <c r="CT146" s="101"/>
      <c r="CU146" s="101"/>
      <c r="CV146" s="101"/>
      <c r="CW146" s="101"/>
      <c r="CX146" s="101"/>
      <c r="CY146" s="101"/>
      <c r="CZ146" s="101"/>
      <c r="DA146" s="102"/>
    </row>
    <row r="147" spans="1:105" ht="15" customHeight="1">
      <c r="A147" s="86" t="s">
        <v>121</v>
      </c>
      <c r="B147" s="86"/>
      <c r="C147" s="86"/>
      <c r="D147" s="86"/>
      <c r="E147" s="86"/>
      <c r="F147" s="86"/>
      <c r="G147" s="86"/>
      <c r="H147" s="157" t="s">
        <v>176</v>
      </c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139"/>
      <c r="AH147" s="139"/>
      <c r="AI147" s="139"/>
      <c r="AJ147" s="139"/>
      <c r="AK147" s="139"/>
      <c r="AL147" s="139"/>
      <c r="AM147" s="139"/>
      <c r="AN147" s="139"/>
      <c r="AO147" s="139"/>
      <c r="AP147" s="139"/>
      <c r="AQ147" s="139"/>
      <c r="AR147" s="139"/>
      <c r="AS147" s="139"/>
      <c r="AT147" s="139"/>
      <c r="AU147" s="139"/>
      <c r="AV147" s="139"/>
      <c r="AW147" s="139"/>
      <c r="AX147" s="139"/>
      <c r="AY147" s="139"/>
      <c r="AZ147" s="139"/>
      <c r="BA147" s="139"/>
      <c r="BB147" s="139"/>
      <c r="BC147" s="139"/>
      <c r="BD147" s="139"/>
      <c r="BE147" s="139"/>
      <c r="BF147" s="139"/>
      <c r="BG147" s="139"/>
      <c r="BH147" s="139"/>
      <c r="BI147" s="139"/>
      <c r="BJ147" s="139"/>
      <c r="BK147" s="139"/>
      <c r="BL147" s="139"/>
      <c r="BM147" s="139"/>
      <c r="BN147" s="139"/>
      <c r="BO147" s="139"/>
      <c r="BP147" s="139"/>
      <c r="BQ147" s="139"/>
      <c r="BR147" s="139"/>
      <c r="BS147" s="140"/>
      <c r="BT147" s="88"/>
      <c r="BU147" s="88"/>
      <c r="BV147" s="88"/>
      <c r="BW147" s="88"/>
      <c r="BX147" s="88"/>
      <c r="BY147" s="88"/>
      <c r="BZ147" s="88"/>
      <c r="CA147" s="88"/>
      <c r="CB147" s="88"/>
      <c r="CC147" s="88"/>
      <c r="CD147" s="88"/>
      <c r="CE147" s="88"/>
      <c r="CF147" s="88"/>
      <c r="CG147" s="88"/>
      <c r="CH147" s="88"/>
      <c r="CI147" s="88"/>
      <c r="CJ147" s="100">
        <v>4000</v>
      </c>
      <c r="CK147" s="101"/>
      <c r="CL147" s="101"/>
      <c r="CM147" s="101"/>
      <c r="CN147" s="101"/>
      <c r="CO147" s="101"/>
      <c r="CP147" s="101"/>
      <c r="CQ147" s="101"/>
      <c r="CR147" s="101"/>
      <c r="CS147" s="101"/>
      <c r="CT147" s="101"/>
      <c r="CU147" s="101"/>
      <c r="CV147" s="101"/>
      <c r="CW147" s="101"/>
      <c r="CX147" s="101"/>
      <c r="CY147" s="101"/>
      <c r="CZ147" s="101"/>
      <c r="DA147" s="102"/>
    </row>
    <row r="148" spans="1:105" ht="15" customHeight="1">
      <c r="A148" s="86" t="s">
        <v>122</v>
      </c>
      <c r="B148" s="86"/>
      <c r="C148" s="86"/>
      <c r="D148" s="86"/>
      <c r="E148" s="86"/>
      <c r="F148" s="86"/>
      <c r="G148" s="86"/>
      <c r="H148" s="157" t="s">
        <v>177</v>
      </c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139"/>
      <c r="AD148" s="139"/>
      <c r="AE148" s="139"/>
      <c r="AF148" s="139"/>
      <c r="AG148" s="139"/>
      <c r="AH148" s="139"/>
      <c r="AI148" s="139"/>
      <c r="AJ148" s="139"/>
      <c r="AK148" s="139"/>
      <c r="AL148" s="139"/>
      <c r="AM148" s="139"/>
      <c r="AN148" s="139"/>
      <c r="AO148" s="139"/>
      <c r="AP148" s="139"/>
      <c r="AQ148" s="139"/>
      <c r="AR148" s="139"/>
      <c r="AS148" s="139"/>
      <c r="AT148" s="139"/>
      <c r="AU148" s="139"/>
      <c r="AV148" s="139"/>
      <c r="AW148" s="139"/>
      <c r="AX148" s="139"/>
      <c r="AY148" s="139"/>
      <c r="AZ148" s="139"/>
      <c r="BA148" s="139"/>
      <c r="BB148" s="139"/>
      <c r="BC148" s="139"/>
      <c r="BD148" s="139"/>
      <c r="BE148" s="139"/>
      <c r="BF148" s="139"/>
      <c r="BG148" s="139"/>
      <c r="BH148" s="139"/>
      <c r="BI148" s="139"/>
      <c r="BJ148" s="139"/>
      <c r="BK148" s="139"/>
      <c r="BL148" s="139"/>
      <c r="BM148" s="139"/>
      <c r="BN148" s="139"/>
      <c r="BO148" s="139"/>
      <c r="BP148" s="139"/>
      <c r="BQ148" s="139"/>
      <c r="BR148" s="139"/>
      <c r="BS148" s="140"/>
      <c r="BT148" s="88"/>
      <c r="BU148" s="88"/>
      <c r="BV148" s="88"/>
      <c r="BW148" s="88"/>
      <c r="BX148" s="88"/>
      <c r="BY148" s="88"/>
      <c r="BZ148" s="88"/>
      <c r="CA148" s="88"/>
      <c r="CB148" s="88"/>
      <c r="CC148" s="88"/>
      <c r="CD148" s="88"/>
      <c r="CE148" s="88"/>
      <c r="CF148" s="88"/>
      <c r="CG148" s="88"/>
      <c r="CH148" s="88"/>
      <c r="CI148" s="88"/>
      <c r="CJ148" s="100">
        <v>85270</v>
      </c>
      <c r="CK148" s="101"/>
      <c r="CL148" s="101"/>
      <c r="CM148" s="101"/>
      <c r="CN148" s="101"/>
      <c r="CO148" s="101"/>
      <c r="CP148" s="101"/>
      <c r="CQ148" s="101"/>
      <c r="CR148" s="101"/>
      <c r="CS148" s="101"/>
      <c r="CT148" s="101"/>
      <c r="CU148" s="101"/>
      <c r="CV148" s="101"/>
      <c r="CW148" s="101"/>
      <c r="CX148" s="101"/>
      <c r="CY148" s="101"/>
      <c r="CZ148" s="101"/>
      <c r="DA148" s="102"/>
    </row>
    <row r="149" spans="1:105" s="6" customFormat="1" ht="15" customHeight="1">
      <c r="A149" s="138"/>
      <c r="B149" s="138"/>
      <c r="C149" s="138"/>
      <c r="D149" s="138"/>
      <c r="E149" s="138"/>
      <c r="F149" s="138"/>
      <c r="G149" s="138"/>
      <c r="H149" s="164" t="s">
        <v>12</v>
      </c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/>
      <c r="AD149" s="165"/>
      <c r="AE149" s="165"/>
      <c r="AF149" s="165"/>
      <c r="AG149" s="165"/>
      <c r="AH149" s="165"/>
      <c r="AI149" s="165"/>
      <c r="AJ149" s="165"/>
      <c r="AK149" s="165"/>
      <c r="AL149" s="165"/>
      <c r="AM149" s="165"/>
      <c r="AN149" s="165"/>
      <c r="AO149" s="165"/>
      <c r="AP149" s="165"/>
      <c r="AQ149" s="165"/>
      <c r="AR149" s="165"/>
      <c r="AS149" s="165"/>
      <c r="AT149" s="165"/>
      <c r="AU149" s="165"/>
      <c r="AV149" s="165"/>
      <c r="AW149" s="165"/>
      <c r="AX149" s="165"/>
      <c r="AY149" s="165"/>
      <c r="AZ149" s="165"/>
      <c r="BA149" s="165"/>
      <c r="BB149" s="165"/>
      <c r="BC149" s="165"/>
      <c r="BD149" s="165"/>
      <c r="BE149" s="165"/>
      <c r="BF149" s="165"/>
      <c r="BG149" s="165"/>
      <c r="BH149" s="165"/>
      <c r="BI149" s="165"/>
      <c r="BJ149" s="165"/>
      <c r="BK149" s="165"/>
      <c r="BL149" s="165"/>
      <c r="BM149" s="165"/>
      <c r="BN149" s="165"/>
      <c r="BO149" s="165"/>
      <c r="BP149" s="165"/>
      <c r="BQ149" s="165"/>
      <c r="BR149" s="165"/>
      <c r="BS149" s="166"/>
      <c r="BT149" s="85" t="s">
        <v>13</v>
      </c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94">
        <f>CJ141+CJ142+CJ143+CJ144+CJ145+CJ146+CJ147+CJ148</f>
        <v>269770</v>
      </c>
      <c r="CK149" s="94"/>
      <c r="CL149" s="94"/>
      <c r="CM149" s="94"/>
      <c r="CN149" s="94"/>
      <c r="CO149" s="94"/>
      <c r="CP149" s="94"/>
      <c r="CQ149" s="94"/>
      <c r="CR149" s="94"/>
      <c r="CS149" s="94"/>
      <c r="CT149" s="94"/>
      <c r="CU149" s="94"/>
      <c r="CV149" s="94"/>
      <c r="CW149" s="94"/>
      <c r="CX149" s="94"/>
      <c r="CY149" s="94"/>
      <c r="CZ149" s="94"/>
      <c r="DA149" s="94"/>
    </row>
    <row r="150" ht="12" customHeight="1"/>
    <row r="151" spans="1:105" s="6" customFormat="1" ht="28.5" customHeight="1">
      <c r="A151" s="131" t="s">
        <v>89</v>
      </c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31"/>
      <c r="AK151" s="131"/>
      <c r="AL151" s="131"/>
      <c r="AM151" s="131"/>
      <c r="AN151" s="131"/>
      <c r="AO151" s="131"/>
      <c r="AP151" s="131"/>
      <c r="AQ151" s="131"/>
      <c r="AR151" s="131"/>
      <c r="AS151" s="131"/>
      <c r="AT151" s="131"/>
      <c r="AU151" s="131"/>
      <c r="AV151" s="131"/>
      <c r="AW151" s="131"/>
      <c r="AX151" s="131"/>
      <c r="AY151" s="131"/>
      <c r="AZ151" s="131"/>
      <c r="BA151" s="131"/>
      <c r="BB151" s="131"/>
      <c r="BC151" s="131"/>
      <c r="BD151" s="131"/>
      <c r="BE151" s="131"/>
      <c r="BF151" s="131"/>
      <c r="BG151" s="131"/>
      <c r="BH151" s="131"/>
      <c r="BI151" s="131"/>
      <c r="BJ151" s="131"/>
      <c r="BK151" s="131"/>
      <c r="BL151" s="131"/>
      <c r="BM151" s="131"/>
      <c r="BN151" s="131"/>
      <c r="BO151" s="131"/>
      <c r="BP151" s="131"/>
      <c r="BQ151" s="131"/>
      <c r="BR151" s="131"/>
      <c r="BS151" s="131"/>
      <c r="BT151" s="131"/>
      <c r="BU151" s="131"/>
      <c r="BV151" s="131"/>
      <c r="BW151" s="131"/>
      <c r="BX151" s="131"/>
      <c r="BY151" s="131"/>
      <c r="BZ151" s="131"/>
      <c r="CA151" s="131"/>
      <c r="CB151" s="131"/>
      <c r="CC151" s="131"/>
      <c r="CD151" s="131"/>
      <c r="CE151" s="131"/>
      <c r="CF151" s="131"/>
      <c r="CG151" s="131"/>
      <c r="CH151" s="131"/>
      <c r="CI151" s="131"/>
      <c r="CJ151" s="131"/>
      <c r="CK151" s="131"/>
      <c r="CL151" s="131"/>
      <c r="CM151" s="131"/>
      <c r="CN151" s="131"/>
      <c r="CO151" s="131"/>
      <c r="CP151" s="131"/>
      <c r="CQ151" s="131"/>
      <c r="CR151" s="131"/>
      <c r="CS151" s="131"/>
      <c r="CT151" s="131"/>
      <c r="CU151" s="131"/>
      <c r="CV151" s="131"/>
      <c r="CW151" s="131"/>
      <c r="CX151" s="131"/>
      <c r="CY151" s="131"/>
      <c r="CZ151" s="131"/>
      <c r="DA151" s="131"/>
    </row>
    <row r="152" ht="10.5" customHeight="1"/>
    <row r="153" spans="1:105" s="3" customFormat="1" ht="30" customHeight="1">
      <c r="A153" s="65" t="s">
        <v>0</v>
      </c>
      <c r="B153" s="66"/>
      <c r="C153" s="66"/>
      <c r="D153" s="66"/>
      <c r="E153" s="66"/>
      <c r="F153" s="66"/>
      <c r="G153" s="67"/>
      <c r="H153" s="65" t="s">
        <v>19</v>
      </c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7"/>
      <c r="BD153" s="65" t="s">
        <v>77</v>
      </c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7"/>
      <c r="BT153" s="65" t="s">
        <v>90</v>
      </c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7"/>
      <c r="CJ153" s="65" t="s">
        <v>91</v>
      </c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7"/>
    </row>
    <row r="154" spans="1:105" s="4" customFormat="1" ht="12.75">
      <c r="A154" s="79"/>
      <c r="B154" s="79"/>
      <c r="C154" s="79"/>
      <c r="D154" s="79"/>
      <c r="E154" s="79"/>
      <c r="F154" s="79"/>
      <c r="G154" s="79"/>
      <c r="H154" s="79">
        <v>1</v>
      </c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AZ154" s="79"/>
      <c r="BA154" s="79"/>
      <c r="BB154" s="79"/>
      <c r="BC154" s="79"/>
      <c r="BD154" s="79">
        <v>2</v>
      </c>
      <c r="BE154" s="79"/>
      <c r="BF154" s="79"/>
      <c r="BG154" s="79"/>
      <c r="BH154" s="79"/>
      <c r="BI154" s="79"/>
      <c r="BJ154" s="79"/>
      <c r="BK154" s="79"/>
      <c r="BL154" s="79"/>
      <c r="BM154" s="79"/>
      <c r="BN154" s="79"/>
      <c r="BO154" s="79"/>
      <c r="BP154" s="79"/>
      <c r="BQ154" s="79"/>
      <c r="BR154" s="79"/>
      <c r="BS154" s="79"/>
      <c r="BT154" s="79">
        <v>3</v>
      </c>
      <c r="BU154" s="79"/>
      <c r="BV154" s="79"/>
      <c r="BW154" s="79"/>
      <c r="BX154" s="79"/>
      <c r="BY154" s="79"/>
      <c r="BZ154" s="79"/>
      <c r="CA154" s="79"/>
      <c r="CB154" s="79"/>
      <c r="CC154" s="79"/>
      <c r="CD154" s="79"/>
      <c r="CE154" s="79"/>
      <c r="CF154" s="79"/>
      <c r="CG154" s="79"/>
      <c r="CH154" s="79"/>
      <c r="CI154" s="79"/>
      <c r="CJ154" s="79">
        <v>4</v>
      </c>
      <c r="CK154" s="79"/>
      <c r="CL154" s="79"/>
      <c r="CM154" s="79"/>
      <c r="CN154" s="79"/>
      <c r="CO154" s="79"/>
      <c r="CP154" s="79"/>
      <c r="CQ154" s="79"/>
      <c r="CR154" s="79"/>
      <c r="CS154" s="79"/>
      <c r="CT154" s="79"/>
      <c r="CU154" s="79"/>
      <c r="CV154" s="79"/>
      <c r="CW154" s="79"/>
      <c r="CX154" s="79"/>
      <c r="CY154" s="79"/>
      <c r="CZ154" s="79"/>
      <c r="DA154" s="79"/>
    </row>
    <row r="155" spans="1:105" s="5" customFormat="1" ht="15" customHeight="1">
      <c r="A155" s="86" t="s">
        <v>31</v>
      </c>
      <c r="B155" s="86"/>
      <c r="C155" s="86"/>
      <c r="D155" s="86"/>
      <c r="E155" s="86"/>
      <c r="F155" s="86"/>
      <c r="G155" s="86"/>
      <c r="H155" s="87" t="s">
        <v>195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175"/>
      <c r="BU155" s="175"/>
      <c r="BV155" s="175"/>
      <c r="BW155" s="175"/>
      <c r="BX155" s="175"/>
      <c r="BY155" s="175"/>
      <c r="BZ155" s="175"/>
      <c r="CA155" s="175"/>
      <c r="CB155" s="175"/>
      <c r="CC155" s="175"/>
      <c r="CD155" s="175"/>
      <c r="CE155" s="175"/>
      <c r="CF155" s="175"/>
      <c r="CG155" s="175"/>
      <c r="CH155" s="175"/>
      <c r="CI155" s="175"/>
      <c r="CJ155" s="83">
        <v>12000</v>
      </c>
      <c r="CK155" s="83"/>
      <c r="CL155" s="83"/>
      <c r="CM155" s="83"/>
      <c r="CN155" s="83"/>
      <c r="CO155" s="83"/>
      <c r="CP155" s="83"/>
      <c r="CQ155" s="83"/>
      <c r="CR155" s="83"/>
      <c r="CS155" s="83"/>
      <c r="CT155" s="83"/>
      <c r="CU155" s="83"/>
      <c r="CV155" s="83"/>
      <c r="CW155" s="83"/>
      <c r="CX155" s="83"/>
      <c r="CY155" s="83"/>
      <c r="CZ155" s="83"/>
      <c r="DA155" s="83"/>
    </row>
    <row r="156" spans="1:105" s="5" customFormat="1" ht="15" customHeight="1">
      <c r="A156" s="86" t="s">
        <v>35</v>
      </c>
      <c r="B156" s="86"/>
      <c r="C156" s="86"/>
      <c r="D156" s="86"/>
      <c r="E156" s="86"/>
      <c r="F156" s="86"/>
      <c r="G156" s="86"/>
      <c r="H156" s="87" t="s">
        <v>126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175"/>
      <c r="BU156" s="175"/>
      <c r="BV156" s="175"/>
      <c r="BW156" s="175"/>
      <c r="BX156" s="175"/>
      <c r="BY156" s="175"/>
      <c r="BZ156" s="175"/>
      <c r="CA156" s="175"/>
      <c r="CB156" s="175"/>
      <c r="CC156" s="175"/>
      <c r="CD156" s="175"/>
      <c r="CE156" s="175"/>
      <c r="CF156" s="175"/>
      <c r="CG156" s="175"/>
      <c r="CH156" s="175"/>
      <c r="CI156" s="175"/>
      <c r="CJ156" s="83">
        <f>18000+9500</f>
        <v>27500</v>
      </c>
      <c r="CK156" s="83"/>
      <c r="CL156" s="83"/>
      <c r="CM156" s="83"/>
      <c r="CN156" s="83"/>
      <c r="CO156" s="83"/>
      <c r="CP156" s="83"/>
      <c r="CQ156" s="83"/>
      <c r="CR156" s="83"/>
      <c r="CS156" s="83"/>
      <c r="CT156" s="83"/>
      <c r="CU156" s="83"/>
      <c r="CV156" s="83"/>
      <c r="CW156" s="83"/>
      <c r="CX156" s="83"/>
      <c r="CY156" s="83"/>
      <c r="CZ156" s="83"/>
      <c r="DA156" s="83"/>
    </row>
    <row r="157" spans="1:105" s="5" customFormat="1" ht="15" customHeight="1">
      <c r="A157" s="86" t="s">
        <v>41</v>
      </c>
      <c r="B157" s="86"/>
      <c r="C157" s="86"/>
      <c r="D157" s="86"/>
      <c r="E157" s="86"/>
      <c r="F157" s="86"/>
      <c r="G157" s="86"/>
      <c r="H157" s="87" t="s">
        <v>127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175"/>
      <c r="BU157" s="175"/>
      <c r="BV157" s="175"/>
      <c r="BW157" s="175"/>
      <c r="BX157" s="175"/>
      <c r="BY157" s="175"/>
      <c r="BZ157" s="175"/>
      <c r="CA157" s="175"/>
      <c r="CB157" s="175"/>
      <c r="CC157" s="175"/>
      <c r="CD157" s="175"/>
      <c r="CE157" s="175"/>
      <c r="CF157" s="175"/>
      <c r="CG157" s="175"/>
      <c r="CH157" s="175"/>
      <c r="CI157" s="175"/>
      <c r="CJ157" s="83">
        <f>10250+4900</f>
        <v>15150</v>
      </c>
      <c r="CK157" s="83"/>
      <c r="CL157" s="83"/>
      <c r="CM157" s="83"/>
      <c r="CN157" s="83"/>
      <c r="CO157" s="83"/>
      <c r="CP157" s="83"/>
      <c r="CQ157" s="83"/>
      <c r="CR157" s="83"/>
      <c r="CS157" s="83"/>
      <c r="CT157" s="83"/>
      <c r="CU157" s="83"/>
      <c r="CV157" s="83"/>
      <c r="CW157" s="83"/>
      <c r="CX157" s="83"/>
      <c r="CY157" s="83"/>
      <c r="CZ157" s="83"/>
      <c r="DA157" s="83"/>
    </row>
    <row r="158" spans="1:105" s="5" customFormat="1" ht="15" customHeight="1">
      <c r="A158" s="86" t="s">
        <v>103</v>
      </c>
      <c r="B158" s="86"/>
      <c r="C158" s="86"/>
      <c r="D158" s="86"/>
      <c r="E158" s="86"/>
      <c r="F158" s="86"/>
      <c r="G158" s="86"/>
      <c r="H158" s="87" t="s">
        <v>128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175"/>
      <c r="BU158" s="175"/>
      <c r="BV158" s="175"/>
      <c r="BW158" s="175"/>
      <c r="BX158" s="175"/>
      <c r="BY158" s="175"/>
      <c r="BZ158" s="175"/>
      <c r="CA158" s="175"/>
      <c r="CB158" s="175"/>
      <c r="CC158" s="175"/>
      <c r="CD158" s="175"/>
      <c r="CE158" s="175"/>
      <c r="CF158" s="175"/>
      <c r="CG158" s="175"/>
      <c r="CH158" s="175"/>
      <c r="CI158" s="175"/>
      <c r="CJ158" s="83">
        <f>23250+7100</f>
        <v>30350</v>
      </c>
      <c r="CK158" s="83"/>
      <c r="CL158" s="83"/>
      <c r="CM158" s="83"/>
      <c r="CN158" s="83"/>
      <c r="CO158" s="83"/>
      <c r="CP158" s="83"/>
      <c r="CQ158" s="83"/>
      <c r="CR158" s="83"/>
      <c r="CS158" s="83"/>
      <c r="CT158" s="83"/>
      <c r="CU158" s="83"/>
      <c r="CV158" s="83"/>
      <c r="CW158" s="83"/>
      <c r="CX158" s="83"/>
      <c r="CY158" s="83"/>
      <c r="CZ158" s="83"/>
      <c r="DA158" s="83"/>
    </row>
    <row r="159" spans="1:105" s="5" customFormat="1" ht="15" customHeight="1">
      <c r="A159" s="86" t="s">
        <v>119</v>
      </c>
      <c r="B159" s="86"/>
      <c r="C159" s="86"/>
      <c r="D159" s="86"/>
      <c r="E159" s="86"/>
      <c r="F159" s="86"/>
      <c r="G159" s="86"/>
      <c r="H159" s="87" t="s">
        <v>178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175"/>
      <c r="BU159" s="175"/>
      <c r="BV159" s="175"/>
      <c r="BW159" s="175"/>
      <c r="BX159" s="175"/>
      <c r="BY159" s="175"/>
      <c r="BZ159" s="175"/>
      <c r="CA159" s="175"/>
      <c r="CB159" s="175"/>
      <c r="CC159" s="175"/>
      <c r="CD159" s="175"/>
      <c r="CE159" s="175"/>
      <c r="CF159" s="175"/>
      <c r="CG159" s="175"/>
      <c r="CH159" s="175"/>
      <c r="CI159" s="175"/>
      <c r="CJ159" s="83">
        <f>5000+2160</f>
        <v>7160</v>
      </c>
      <c r="CK159" s="83"/>
      <c r="CL159" s="83"/>
      <c r="CM159" s="83"/>
      <c r="CN159" s="83"/>
      <c r="CO159" s="83"/>
      <c r="CP159" s="83"/>
      <c r="CQ159" s="83"/>
      <c r="CR159" s="83"/>
      <c r="CS159" s="83"/>
      <c r="CT159" s="83"/>
      <c r="CU159" s="83"/>
      <c r="CV159" s="83"/>
      <c r="CW159" s="83"/>
      <c r="CX159" s="83"/>
      <c r="CY159" s="83"/>
      <c r="CZ159" s="83"/>
      <c r="DA159" s="83"/>
    </row>
    <row r="160" spans="1:105" s="5" customFormat="1" ht="15" customHeight="1">
      <c r="A160" s="86" t="s">
        <v>104</v>
      </c>
      <c r="B160" s="86"/>
      <c r="C160" s="86"/>
      <c r="D160" s="86"/>
      <c r="E160" s="86"/>
      <c r="F160" s="86"/>
      <c r="G160" s="86"/>
      <c r="H160" s="87" t="s">
        <v>196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175"/>
      <c r="BU160" s="175"/>
      <c r="BV160" s="175"/>
      <c r="BW160" s="175"/>
      <c r="BX160" s="175"/>
      <c r="BY160" s="175"/>
      <c r="BZ160" s="175"/>
      <c r="CA160" s="175"/>
      <c r="CB160" s="175"/>
      <c r="CC160" s="175"/>
      <c r="CD160" s="175"/>
      <c r="CE160" s="175"/>
      <c r="CF160" s="175"/>
      <c r="CG160" s="175"/>
      <c r="CH160" s="175"/>
      <c r="CI160" s="175"/>
      <c r="CJ160" s="83">
        <f>290000+41350+115037.03</f>
        <v>446387.03</v>
      </c>
      <c r="CK160" s="83"/>
      <c r="CL160" s="83"/>
      <c r="CM160" s="83"/>
      <c r="CN160" s="83"/>
      <c r="CO160" s="83"/>
      <c r="CP160" s="83"/>
      <c r="CQ160" s="83"/>
      <c r="CR160" s="83"/>
      <c r="CS160" s="83"/>
      <c r="CT160" s="83"/>
      <c r="CU160" s="83"/>
      <c r="CV160" s="83"/>
      <c r="CW160" s="83"/>
      <c r="CX160" s="83"/>
      <c r="CY160" s="83"/>
      <c r="CZ160" s="83"/>
      <c r="DA160" s="83"/>
    </row>
    <row r="161" spans="1:105" s="5" customFormat="1" ht="15" customHeight="1">
      <c r="A161" s="86" t="s">
        <v>121</v>
      </c>
      <c r="B161" s="86"/>
      <c r="C161" s="86"/>
      <c r="D161" s="86"/>
      <c r="E161" s="86"/>
      <c r="F161" s="86"/>
      <c r="G161" s="86"/>
      <c r="H161" s="87" t="s">
        <v>179</v>
      </c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175"/>
      <c r="BU161" s="175"/>
      <c r="BV161" s="175"/>
      <c r="BW161" s="175"/>
      <c r="BX161" s="175"/>
      <c r="BY161" s="175"/>
      <c r="BZ161" s="175"/>
      <c r="CA161" s="175"/>
      <c r="CB161" s="175"/>
      <c r="CC161" s="175"/>
      <c r="CD161" s="175"/>
      <c r="CE161" s="175"/>
      <c r="CF161" s="175"/>
      <c r="CG161" s="175"/>
      <c r="CH161" s="175"/>
      <c r="CI161" s="175"/>
      <c r="CJ161" s="83">
        <v>71170</v>
      </c>
      <c r="CK161" s="83"/>
      <c r="CL161" s="83"/>
      <c r="CM161" s="83"/>
      <c r="CN161" s="83"/>
      <c r="CO161" s="83"/>
      <c r="CP161" s="83"/>
      <c r="CQ161" s="83"/>
      <c r="CR161" s="83"/>
      <c r="CS161" s="83"/>
      <c r="CT161" s="83"/>
      <c r="CU161" s="83"/>
      <c r="CV161" s="83"/>
      <c r="CW161" s="83"/>
      <c r="CX161" s="83"/>
      <c r="CY161" s="83"/>
      <c r="CZ161" s="83"/>
      <c r="DA161" s="83"/>
    </row>
    <row r="162" spans="1:105" s="5" customFormat="1" ht="15" customHeight="1">
      <c r="A162" s="86" t="s">
        <v>122</v>
      </c>
      <c r="B162" s="86"/>
      <c r="C162" s="86"/>
      <c r="D162" s="86"/>
      <c r="E162" s="86"/>
      <c r="F162" s="86"/>
      <c r="G162" s="86"/>
      <c r="H162" s="87" t="s">
        <v>180</v>
      </c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175"/>
      <c r="BU162" s="175"/>
      <c r="BV162" s="175"/>
      <c r="BW162" s="175"/>
      <c r="BX162" s="175"/>
      <c r="BY162" s="175"/>
      <c r="BZ162" s="175"/>
      <c r="CA162" s="175"/>
      <c r="CB162" s="175"/>
      <c r="CC162" s="175"/>
      <c r="CD162" s="175"/>
      <c r="CE162" s="175"/>
      <c r="CF162" s="175"/>
      <c r="CG162" s="175"/>
      <c r="CH162" s="175"/>
      <c r="CI162" s="175"/>
      <c r="CJ162" s="83">
        <v>48000</v>
      </c>
      <c r="CK162" s="83"/>
      <c r="CL162" s="83"/>
      <c r="CM162" s="83"/>
      <c r="CN162" s="83"/>
      <c r="CO162" s="83"/>
      <c r="CP162" s="83"/>
      <c r="CQ162" s="83"/>
      <c r="CR162" s="83"/>
      <c r="CS162" s="83"/>
      <c r="CT162" s="83"/>
      <c r="CU162" s="83"/>
      <c r="CV162" s="83"/>
      <c r="CW162" s="83"/>
      <c r="CX162" s="83"/>
      <c r="CY162" s="83"/>
      <c r="CZ162" s="83"/>
      <c r="DA162" s="83"/>
    </row>
    <row r="163" spans="1:105" s="5" customFormat="1" ht="15" customHeight="1">
      <c r="A163" s="86" t="s">
        <v>131</v>
      </c>
      <c r="B163" s="86"/>
      <c r="C163" s="86"/>
      <c r="D163" s="86"/>
      <c r="E163" s="86"/>
      <c r="F163" s="86"/>
      <c r="G163" s="86"/>
      <c r="H163" s="87" t="s">
        <v>181</v>
      </c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175"/>
      <c r="BU163" s="175"/>
      <c r="BV163" s="175"/>
      <c r="BW163" s="175"/>
      <c r="BX163" s="175"/>
      <c r="BY163" s="175"/>
      <c r="BZ163" s="175"/>
      <c r="CA163" s="175"/>
      <c r="CB163" s="175"/>
      <c r="CC163" s="175"/>
      <c r="CD163" s="175"/>
      <c r="CE163" s="175"/>
      <c r="CF163" s="175"/>
      <c r="CG163" s="175"/>
      <c r="CH163" s="175"/>
      <c r="CI163" s="175"/>
      <c r="CJ163" s="83">
        <v>35000</v>
      </c>
      <c r="CK163" s="83"/>
      <c r="CL163" s="83"/>
      <c r="CM163" s="83"/>
      <c r="CN163" s="83"/>
      <c r="CO163" s="83"/>
      <c r="CP163" s="83"/>
      <c r="CQ163" s="83"/>
      <c r="CR163" s="83"/>
      <c r="CS163" s="83"/>
      <c r="CT163" s="83"/>
      <c r="CU163" s="83"/>
      <c r="CV163" s="83"/>
      <c r="CW163" s="83"/>
      <c r="CX163" s="83"/>
      <c r="CY163" s="83"/>
      <c r="CZ163" s="83"/>
      <c r="DA163" s="83"/>
    </row>
    <row r="164" spans="1:105" s="5" customFormat="1" ht="24" customHeight="1">
      <c r="A164" s="86" t="s">
        <v>132</v>
      </c>
      <c r="B164" s="86"/>
      <c r="C164" s="86"/>
      <c r="D164" s="86"/>
      <c r="E164" s="86"/>
      <c r="F164" s="86"/>
      <c r="G164" s="86"/>
      <c r="H164" s="87" t="s">
        <v>182</v>
      </c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175"/>
      <c r="BU164" s="175"/>
      <c r="BV164" s="175"/>
      <c r="BW164" s="175"/>
      <c r="BX164" s="175"/>
      <c r="BY164" s="175"/>
      <c r="BZ164" s="175"/>
      <c r="CA164" s="175"/>
      <c r="CB164" s="175"/>
      <c r="CC164" s="175"/>
      <c r="CD164" s="175"/>
      <c r="CE164" s="175"/>
      <c r="CF164" s="175"/>
      <c r="CG164" s="175"/>
      <c r="CH164" s="175"/>
      <c r="CI164" s="175"/>
      <c r="CJ164" s="83">
        <v>50000</v>
      </c>
      <c r="CK164" s="83"/>
      <c r="CL164" s="83"/>
      <c r="CM164" s="83"/>
      <c r="CN164" s="83"/>
      <c r="CO164" s="83"/>
      <c r="CP164" s="83"/>
      <c r="CQ164" s="83"/>
      <c r="CR164" s="83"/>
      <c r="CS164" s="83"/>
      <c r="CT164" s="83"/>
      <c r="CU164" s="83"/>
      <c r="CV164" s="83"/>
      <c r="CW164" s="83"/>
      <c r="CX164" s="83"/>
      <c r="CY164" s="83"/>
      <c r="CZ164" s="83"/>
      <c r="DA164" s="83"/>
    </row>
    <row r="165" spans="1:105" s="5" customFormat="1" ht="18.75" customHeight="1">
      <c r="A165" s="86" t="s">
        <v>133</v>
      </c>
      <c r="B165" s="86"/>
      <c r="C165" s="86"/>
      <c r="D165" s="86"/>
      <c r="E165" s="86"/>
      <c r="F165" s="86"/>
      <c r="G165" s="86"/>
      <c r="H165" s="87" t="s">
        <v>183</v>
      </c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175"/>
      <c r="BU165" s="175"/>
      <c r="BV165" s="175"/>
      <c r="BW165" s="175"/>
      <c r="BX165" s="175"/>
      <c r="BY165" s="175"/>
      <c r="BZ165" s="175"/>
      <c r="CA165" s="175"/>
      <c r="CB165" s="175"/>
      <c r="CC165" s="175"/>
      <c r="CD165" s="175"/>
      <c r="CE165" s="175"/>
      <c r="CF165" s="175"/>
      <c r="CG165" s="175"/>
      <c r="CH165" s="175"/>
      <c r="CI165" s="175"/>
      <c r="CJ165" s="83">
        <v>29400</v>
      </c>
      <c r="CK165" s="83"/>
      <c r="CL165" s="83"/>
      <c r="CM165" s="83"/>
      <c r="CN165" s="83"/>
      <c r="CO165" s="83"/>
      <c r="CP165" s="83"/>
      <c r="CQ165" s="83"/>
      <c r="CR165" s="83"/>
      <c r="CS165" s="83"/>
      <c r="CT165" s="83"/>
      <c r="CU165" s="83"/>
      <c r="CV165" s="83"/>
      <c r="CW165" s="83"/>
      <c r="CX165" s="83"/>
      <c r="CY165" s="83"/>
      <c r="CZ165" s="83"/>
      <c r="DA165" s="83"/>
    </row>
    <row r="166" spans="1:105" s="5" customFormat="1" ht="16.5" customHeight="1">
      <c r="A166" s="86" t="s">
        <v>134</v>
      </c>
      <c r="B166" s="86"/>
      <c r="C166" s="86"/>
      <c r="D166" s="86"/>
      <c r="E166" s="86"/>
      <c r="F166" s="86"/>
      <c r="G166" s="86"/>
      <c r="H166" s="87" t="s">
        <v>185</v>
      </c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175"/>
      <c r="BU166" s="175"/>
      <c r="BV166" s="175"/>
      <c r="BW166" s="175"/>
      <c r="BX166" s="175"/>
      <c r="BY166" s="175"/>
      <c r="BZ166" s="175"/>
      <c r="CA166" s="175"/>
      <c r="CB166" s="175"/>
      <c r="CC166" s="175"/>
      <c r="CD166" s="175"/>
      <c r="CE166" s="175"/>
      <c r="CF166" s="175"/>
      <c r="CG166" s="175"/>
      <c r="CH166" s="175"/>
      <c r="CI166" s="175"/>
      <c r="CJ166" s="83">
        <v>213813.38</v>
      </c>
      <c r="CK166" s="83"/>
      <c r="CL166" s="83"/>
      <c r="CM166" s="83"/>
      <c r="CN166" s="83"/>
      <c r="CO166" s="83"/>
      <c r="CP166" s="83"/>
      <c r="CQ166" s="83"/>
      <c r="CR166" s="83"/>
      <c r="CS166" s="83"/>
      <c r="CT166" s="83"/>
      <c r="CU166" s="83"/>
      <c r="CV166" s="83"/>
      <c r="CW166" s="83"/>
      <c r="CX166" s="83"/>
      <c r="CY166" s="83"/>
      <c r="CZ166" s="83"/>
      <c r="DA166" s="83"/>
    </row>
    <row r="167" spans="1:105" s="17" customFormat="1" ht="15" customHeight="1">
      <c r="A167" s="138"/>
      <c r="B167" s="138"/>
      <c r="C167" s="138"/>
      <c r="D167" s="138"/>
      <c r="E167" s="138"/>
      <c r="F167" s="138"/>
      <c r="G167" s="138"/>
      <c r="H167" s="92" t="s">
        <v>12</v>
      </c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2"/>
      <c r="BC167" s="93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 t="s">
        <v>13</v>
      </c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94">
        <f>SUM(CJ155:CK166)</f>
        <v>985930.41</v>
      </c>
      <c r="CK167" s="94"/>
      <c r="CL167" s="94"/>
      <c r="CM167" s="94"/>
      <c r="CN167" s="94"/>
      <c r="CO167" s="94"/>
      <c r="CP167" s="94"/>
      <c r="CQ167" s="94"/>
      <c r="CR167" s="94"/>
      <c r="CS167" s="94"/>
      <c r="CT167" s="94"/>
      <c r="CU167" s="94"/>
      <c r="CV167" s="94"/>
      <c r="CW167" s="94"/>
      <c r="CX167" s="94"/>
      <c r="CY167" s="94"/>
      <c r="CZ167" s="94"/>
      <c r="DA167" s="94"/>
    </row>
    <row r="168" ht="12" customHeight="1"/>
    <row r="169" spans="88:105" ht="12" customHeight="1">
      <c r="CJ169" s="123"/>
      <c r="CK169" s="124"/>
      <c r="CL169" s="124"/>
      <c r="CM169" s="124"/>
      <c r="CN169" s="124"/>
      <c r="CO169" s="124"/>
      <c r="CP169" s="124"/>
      <c r="CQ169" s="124"/>
      <c r="CR169" s="124"/>
      <c r="CS169" s="124"/>
      <c r="CT169" s="124"/>
      <c r="CU169" s="124"/>
      <c r="CV169" s="124"/>
      <c r="CW169" s="124"/>
      <c r="CX169" s="124"/>
      <c r="CY169" s="124"/>
      <c r="CZ169" s="124"/>
      <c r="DA169" s="124"/>
    </row>
  </sheetData>
  <sheetProtection/>
  <mergeCells count="520">
    <mergeCell ref="A166:G166"/>
    <mergeCell ref="H166:BC166"/>
    <mergeCell ref="BD166:BS166"/>
    <mergeCell ref="BT166:CI166"/>
    <mergeCell ref="CJ166:DA166"/>
    <mergeCell ref="A14:G14"/>
    <mergeCell ref="H14:BC14"/>
    <mergeCell ref="BD14:BS14"/>
    <mergeCell ref="BT14:CI14"/>
    <mergeCell ref="CJ14:DA14"/>
    <mergeCell ref="A12:G12"/>
    <mergeCell ref="H12:BC12"/>
    <mergeCell ref="BD12:BS12"/>
    <mergeCell ref="BT12:CI12"/>
    <mergeCell ref="CJ12:DA12"/>
    <mergeCell ref="A13:G13"/>
    <mergeCell ref="H13:BC13"/>
    <mergeCell ref="BD13:BS13"/>
    <mergeCell ref="BT13:CI13"/>
    <mergeCell ref="CJ13:DA13"/>
    <mergeCell ref="A10:DA10"/>
    <mergeCell ref="A11:G11"/>
    <mergeCell ref="H11:BC11"/>
    <mergeCell ref="BD11:BS11"/>
    <mergeCell ref="BT11:CI11"/>
    <mergeCell ref="CJ11:DA11"/>
    <mergeCell ref="A131:G131"/>
    <mergeCell ref="H131:BC131"/>
    <mergeCell ref="BD131:BS131"/>
    <mergeCell ref="BT131:CI131"/>
    <mergeCell ref="CJ131:DA131"/>
    <mergeCell ref="A129:G129"/>
    <mergeCell ref="H129:BC129"/>
    <mergeCell ref="BD129:BS129"/>
    <mergeCell ref="BT129:CI129"/>
    <mergeCell ref="A143:G143"/>
    <mergeCell ref="H143:BS143"/>
    <mergeCell ref="BT143:CI143"/>
    <mergeCell ref="CJ143:DA143"/>
    <mergeCell ref="A167:G167"/>
    <mergeCell ref="H167:BC167"/>
    <mergeCell ref="BD167:BS167"/>
    <mergeCell ref="BT167:CI167"/>
    <mergeCell ref="CJ167:DA167"/>
    <mergeCell ref="CJ155:DA155"/>
    <mergeCell ref="CJ169:DA169"/>
    <mergeCell ref="A154:G154"/>
    <mergeCell ref="H154:BC154"/>
    <mergeCell ref="BD154:BS154"/>
    <mergeCell ref="BT154:CI154"/>
    <mergeCell ref="CJ154:DA154"/>
    <mergeCell ref="A155:G155"/>
    <mergeCell ref="H155:BC155"/>
    <mergeCell ref="BD155:BS155"/>
    <mergeCell ref="BT155:CI155"/>
    <mergeCell ref="A151:DA151"/>
    <mergeCell ref="A153:G153"/>
    <mergeCell ref="H153:BC153"/>
    <mergeCell ref="BD153:BS153"/>
    <mergeCell ref="BT153:CI153"/>
    <mergeCell ref="CJ153:DA153"/>
    <mergeCell ref="A149:G149"/>
    <mergeCell ref="H149:BS149"/>
    <mergeCell ref="BT149:CI149"/>
    <mergeCell ref="CJ149:DA149"/>
    <mergeCell ref="A144:G144"/>
    <mergeCell ref="H144:BS144"/>
    <mergeCell ref="BT144:CI144"/>
    <mergeCell ref="A145:G145"/>
    <mergeCell ref="H145:BS145"/>
    <mergeCell ref="BT145:CI145"/>
    <mergeCell ref="A141:G141"/>
    <mergeCell ref="H141:BS141"/>
    <mergeCell ref="BT141:CI141"/>
    <mergeCell ref="CJ141:DA141"/>
    <mergeCell ref="A142:G142"/>
    <mergeCell ref="H142:BS142"/>
    <mergeCell ref="BT142:CI142"/>
    <mergeCell ref="CJ142:DA142"/>
    <mergeCell ref="A139:G139"/>
    <mergeCell ref="H139:BS139"/>
    <mergeCell ref="BT139:CI139"/>
    <mergeCell ref="CJ139:DA139"/>
    <mergeCell ref="A140:G140"/>
    <mergeCell ref="H140:BS140"/>
    <mergeCell ref="BT140:CI140"/>
    <mergeCell ref="CJ140:DA140"/>
    <mergeCell ref="A135:G135"/>
    <mergeCell ref="H135:BC135"/>
    <mergeCell ref="BD135:BS135"/>
    <mergeCell ref="BT135:CI135"/>
    <mergeCell ref="CJ135:DA135"/>
    <mergeCell ref="A137:DA137"/>
    <mergeCell ref="CJ129:DA129"/>
    <mergeCell ref="A130:G130"/>
    <mergeCell ref="H130:BC130"/>
    <mergeCell ref="BD130:BS130"/>
    <mergeCell ref="BT130:CI130"/>
    <mergeCell ref="CJ130:DA130"/>
    <mergeCell ref="A126:DA126"/>
    <mergeCell ref="A128:G128"/>
    <mergeCell ref="H128:BC128"/>
    <mergeCell ref="BD128:BS128"/>
    <mergeCell ref="BT128:CI128"/>
    <mergeCell ref="CJ128:DA128"/>
    <mergeCell ref="A124:G124"/>
    <mergeCell ref="H124:BC124"/>
    <mergeCell ref="BD124:BS124"/>
    <mergeCell ref="BT124:CI124"/>
    <mergeCell ref="CJ124:DA124"/>
    <mergeCell ref="A85:G85"/>
    <mergeCell ref="H85:BC85"/>
    <mergeCell ref="BD85:BS85"/>
    <mergeCell ref="BT85:CI85"/>
    <mergeCell ref="CJ85:DA85"/>
    <mergeCell ref="A122:G122"/>
    <mergeCell ref="H122:BC122"/>
    <mergeCell ref="BD122:BS122"/>
    <mergeCell ref="BT122:CI122"/>
    <mergeCell ref="CJ122:DA122"/>
    <mergeCell ref="A123:G123"/>
    <mergeCell ref="H123:BC123"/>
    <mergeCell ref="BD123:BS123"/>
    <mergeCell ref="BT123:CI123"/>
    <mergeCell ref="CJ123:DA123"/>
    <mergeCell ref="A119:DA119"/>
    <mergeCell ref="A121:G121"/>
    <mergeCell ref="H121:BC121"/>
    <mergeCell ref="BD121:BS121"/>
    <mergeCell ref="BT121:CI121"/>
    <mergeCell ref="CJ121:DA121"/>
    <mergeCell ref="A117:G117"/>
    <mergeCell ref="H117:AO117"/>
    <mergeCell ref="AP117:BE117"/>
    <mergeCell ref="BF117:BU117"/>
    <mergeCell ref="BV117:CK117"/>
    <mergeCell ref="CL117:DA117"/>
    <mergeCell ref="A113:G113"/>
    <mergeCell ref="H113:AO113"/>
    <mergeCell ref="AP113:BE113"/>
    <mergeCell ref="BF113:BU113"/>
    <mergeCell ref="BV113:CK113"/>
    <mergeCell ref="CL113:DA113"/>
    <mergeCell ref="A112:G112"/>
    <mergeCell ref="H112:AO112"/>
    <mergeCell ref="AP112:BE112"/>
    <mergeCell ref="BF112:BU112"/>
    <mergeCell ref="BV112:CK112"/>
    <mergeCell ref="CL112:DA112"/>
    <mergeCell ref="A111:G111"/>
    <mergeCell ref="H111:AO111"/>
    <mergeCell ref="AP111:BE111"/>
    <mergeCell ref="BF111:BU111"/>
    <mergeCell ref="BV111:CK111"/>
    <mergeCell ref="CL111:DA111"/>
    <mergeCell ref="A107:G107"/>
    <mergeCell ref="H107:BC107"/>
    <mergeCell ref="BD107:BS107"/>
    <mergeCell ref="BT107:CI107"/>
    <mergeCell ref="CJ107:DA107"/>
    <mergeCell ref="A109:DA109"/>
    <mergeCell ref="A105:G105"/>
    <mergeCell ref="H105:BC105"/>
    <mergeCell ref="BD105:BS105"/>
    <mergeCell ref="BT105:CI105"/>
    <mergeCell ref="CJ105:DA105"/>
    <mergeCell ref="A106:G106"/>
    <mergeCell ref="H106:BC106"/>
    <mergeCell ref="BD106:BS106"/>
    <mergeCell ref="BT106:CI106"/>
    <mergeCell ref="CJ106:DA106"/>
    <mergeCell ref="A102:DA102"/>
    <mergeCell ref="A104:G104"/>
    <mergeCell ref="H104:BC104"/>
    <mergeCell ref="BD104:BS104"/>
    <mergeCell ref="BT104:CI104"/>
    <mergeCell ref="CJ104:DA104"/>
    <mergeCell ref="A100:G100"/>
    <mergeCell ref="H100:AO100"/>
    <mergeCell ref="AP100:BE100"/>
    <mergeCell ref="BF100:BU100"/>
    <mergeCell ref="BV100:CK100"/>
    <mergeCell ref="CL100:DA100"/>
    <mergeCell ref="A99:G99"/>
    <mergeCell ref="H99:AO99"/>
    <mergeCell ref="AP99:BE99"/>
    <mergeCell ref="BF99:BU99"/>
    <mergeCell ref="BV99:CK99"/>
    <mergeCell ref="CL99:DA99"/>
    <mergeCell ref="CL97:DA97"/>
    <mergeCell ref="A98:G98"/>
    <mergeCell ref="H98:AO98"/>
    <mergeCell ref="AP98:BE98"/>
    <mergeCell ref="BF98:BU98"/>
    <mergeCell ref="BV98:CK98"/>
    <mergeCell ref="CL98:DA98"/>
    <mergeCell ref="A89:DA89"/>
    <mergeCell ref="X91:DA91"/>
    <mergeCell ref="A93:AO93"/>
    <mergeCell ref="AP93:DA93"/>
    <mergeCell ref="A95:DA95"/>
    <mergeCell ref="A97:G97"/>
    <mergeCell ref="H97:AO97"/>
    <mergeCell ref="AP97:BE97"/>
    <mergeCell ref="BF97:BU97"/>
    <mergeCell ref="BV97:CK97"/>
    <mergeCell ref="A87:G87"/>
    <mergeCell ref="H87:BC87"/>
    <mergeCell ref="BD87:BS87"/>
    <mergeCell ref="BT87:CI87"/>
    <mergeCell ref="CJ87:DA87"/>
    <mergeCell ref="A86:G86"/>
    <mergeCell ref="H86:BC86"/>
    <mergeCell ref="BD86:BS86"/>
    <mergeCell ref="BT86:CI86"/>
    <mergeCell ref="CJ86:DA86"/>
    <mergeCell ref="A84:G84"/>
    <mergeCell ref="H84:BC84"/>
    <mergeCell ref="BD84:BS84"/>
    <mergeCell ref="BT84:CI84"/>
    <mergeCell ref="CJ84:DA84"/>
    <mergeCell ref="A77:DA77"/>
    <mergeCell ref="X79:DA79"/>
    <mergeCell ref="A81:AO81"/>
    <mergeCell ref="AP81:DA81"/>
    <mergeCell ref="A83:G83"/>
    <mergeCell ref="H83:BC83"/>
    <mergeCell ref="BD83:BS83"/>
    <mergeCell ref="BT83:CI83"/>
    <mergeCell ref="CJ83:DA83"/>
    <mergeCell ref="A75:G75"/>
    <mergeCell ref="H75:BC75"/>
    <mergeCell ref="BD75:BS75"/>
    <mergeCell ref="BT75:CI75"/>
    <mergeCell ref="CJ75:DA75"/>
    <mergeCell ref="A73:G73"/>
    <mergeCell ref="H73:BC73"/>
    <mergeCell ref="BD73:BS73"/>
    <mergeCell ref="BT73:CI73"/>
    <mergeCell ref="CJ73:DA73"/>
    <mergeCell ref="A74:G74"/>
    <mergeCell ref="H74:BC74"/>
    <mergeCell ref="BD74:BS74"/>
    <mergeCell ref="BT74:CI74"/>
    <mergeCell ref="CJ74:DA74"/>
    <mergeCell ref="A66:DA66"/>
    <mergeCell ref="X68:DA68"/>
    <mergeCell ref="A70:AO70"/>
    <mergeCell ref="AP70:DA70"/>
    <mergeCell ref="A72:G72"/>
    <mergeCell ref="H72:BC72"/>
    <mergeCell ref="BD72:BS72"/>
    <mergeCell ref="BT72:CI72"/>
    <mergeCell ref="CJ72:DA72"/>
    <mergeCell ref="A64:G64"/>
    <mergeCell ref="H64:BC64"/>
    <mergeCell ref="BD64:BS64"/>
    <mergeCell ref="BT64:CD64"/>
    <mergeCell ref="CE64:DA64"/>
    <mergeCell ref="A62:G62"/>
    <mergeCell ref="H62:BC62"/>
    <mergeCell ref="BD62:BS62"/>
    <mergeCell ref="BT62:CD62"/>
    <mergeCell ref="CE62:DA62"/>
    <mergeCell ref="A63:G63"/>
    <mergeCell ref="H63:BC63"/>
    <mergeCell ref="BD63:BS63"/>
    <mergeCell ref="BT63:CD63"/>
    <mergeCell ref="CE63:DA63"/>
    <mergeCell ref="A55:DA55"/>
    <mergeCell ref="X57:DA57"/>
    <mergeCell ref="A59:AO59"/>
    <mergeCell ref="AP59:DA59"/>
    <mergeCell ref="A61:G61"/>
    <mergeCell ref="H61:BC61"/>
    <mergeCell ref="BD61:BS61"/>
    <mergeCell ref="BT61:CD61"/>
    <mergeCell ref="CE61:DA61"/>
    <mergeCell ref="A52:G52"/>
    <mergeCell ref="H52:BC52"/>
    <mergeCell ref="BD52:BS52"/>
    <mergeCell ref="BT52:CI52"/>
    <mergeCell ref="CJ52:DA52"/>
    <mergeCell ref="A53:G53"/>
    <mergeCell ref="H53:BC53"/>
    <mergeCell ref="BD53:BS53"/>
    <mergeCell ref="BT53:CI53"/>
    <mergeCell ref="CJ53:DA53"/>
    <mergeCell ref="A50:G50"/>
    <mergeCell ref="H50:BC50"/>
    <mergeCell ref="BD50:BS50"/>
    <mergeCell ref="BT50:CI50"/>
    <mergeCell ref="CJ50:DA50"/>
    <mergeCell ref="A51:G51"/>
    <mergeCell ref="H51:BC51"/>
    <mergeCell ref="BD51:BS51"/>
    <mergeCell ref="BT51:CI51"/>
    <mergeCell ref="CJ51:DA51"/>
    <mergeCell ref="A41:DA41"/>
    <mergeCell ref="A43:DA43"/>
    <mergeCell ref="X45:DA45"/>
    <mergeCell ref="A47:AO47"/>
    <mergeCell ref="AP47:DA47"/>
    <mergeCell ref="A49:G49"/>
    <mergeCell ref="H49:BC49"/>
    <mergeCell ref="BD49:BS49"/>
    <mergeCell ref="BT49:CI49"/>
    <mergeCell ref="CJ49:DA49"/>
    <mergeCell ref="A38:F38"/>
    <mergeCell ref="H38:BV38"/>
    <mergeCell ref="BW38:CL38"/>
    <mergeCell ref="CM38:DA38"/>
    <mergeCell ref="A39:F39"/>
    <mergeCell ref="G39:BV39"/>
    <mergeCell ref="BW39:CL39"/>
    <mergeCell ref="CM39:DA39"/>
    <mergeCell ref="A36:F36"/>
    <mergeCell ref="H36:BV36"/>
    <mergeCell ref="BW36:CL36"/>
    <mergeCell ref="CM36:DA36"/>
    <mergeCell ref="A37:F37"/>
    <mergeCell ref="H37:BV37"/>
    <mergeCell ref="BW37:CL37"/>
    <mergeCell ref="CM37:DA37"/>
    <mergeCell ref="A34:F34"/>
    <mergeCell ref="H34:BV34"/>
    <mergeCell ref="BW34:CL34"/>
    <mergeCell ref="CM34:DA34"/>
    <mergeCell ref="A35:F35"/>
    <mergeCell ref="H35:BV35"/>
    <mergeCell ref="BW35:CL35"/>
    <mergeCell ref="CM35:DA35"/>
    <mergeCell ref="A31:F31"/>
    <mergeCell ref="H31:BV31"/>
    <mergeCell ref="BW31:CL31"/>
    <mergeCell ref="CM31:DA31"/>
    <mergeCell ref="A32:F33"/>
    <mergeCell ref="H32:BV32"/>
    <mergeCell ref="BW32:CL33"/>
    <mergeCell ref="CM32:DA33"/>
    <mergeCell ref="H33:BV33"/>
    <mergeCell ref="A29:F29"/>
    <mergeCell ref="H29:BV29"/>
    <mergeCell ref="BW29:CL29"/>
    <mergeCell ref="CM29:DA29"/>
    <mergeCell ref="A30:F30"/>
    <mergeCell ref="H30:BV30"/>
    <mergeCell ref="BW30:CL30"/>
    <mergeCell ref="CM30:DA30"/>
    <mergeCell ref="A26:F26"/>
    <mergeCell ref="H26:BV26"/>
    <mergeCell ref="BW26:CL26"/>
    <mergeCell ref="CM26:DA26"/>
    <mergeCell ref="A27:F28"/>
    <mergeCell ref="H27:BV27"/>
    <mergeCell ref="BW27:CL28"/>
    <mergeCell ref="CM27:DA28"/>
    <mergeCell ref="H28:BV28"/>
    <mergeCell ref="A22:DA22"/>
    <mergeCell ref="A24:F24"/>
    <mergeCell ref="G24:BV24"/>
    <mergeCell ref="BW24:CL24"/>
    <mergeCell ref="CM24:DA24"/>
    <mergeCell ref="A25:F25"/>
    <mergeCell ref="G25:BV25"/>
    <mergeCell ref="BW25:CL25"/>
    <mergeCell ref="CM25:DA25"/>
    <mergeCell ref="A20:F20"/>
    <mergeCell ref="G20:AD20"/>
    <mergeCell ref="AE20:AY20"/>
    <mergeCell ref="AZ20:BQ20"/>
    <mergeCell ref="BR20:CI20"/>
    <mergeCell ref="CJ20:DA20"/>
    <mergeCell ref="A19:F19"/>
    <mergeCell ref="G19:AD19"/>
    <mergeCell ref="AE19:AY19"/>
    <mergeCell ref="AZ19:BQ19"/>
    <mergeCell ref="BR19:CI19"/>
    <mergeCell ref="CJ19:DA19"/>
    <mergeCell ref="A18:F18"/>
    <mergeCell ref="G18:AD18"/>
    <mergeCell ref="AE18:AY18"/>
    <mergeCell ref="AZ18:BQ18"/>
    <mergeCell ref="BR18:CI18"/>
    <mergeCell ref="CJ18:DA18"/>
    <mergeCell ref="A15:DA15"/>
    <mergeCell ref="A17:F17"/>
    <mergeCell ref="G17:AD17"/>
    <mergeCell ref="AE17:AY17"/>
    <mergeCell ref="AZ17:BQ17"/>
    <mergeCell ref="BR17:CI17"/>
    <mergeCell ref="CJ17:DA17"/>
    <mergeCell ref="A8:F8"/>
    <mergeCell ref="G8:AD8"/>
    <mergeCell ref="AE8:BC8"/>
    <mergeCell ref="BD8:BS8"/>
    <mergeCell ref="BT8:CI8"/>
    <mergeCell ref="CJ8:DA8"/>
    <mergeCell ref="A7:F7"/>
    <mergeCell ref="G7:AD7"/>
    <mergeCell ref="AE7:BC7"/>
    <mergeCell ref="BD7:BS7"/>
    <mergeCell ref="BT7:CI7"/>
    <mergeCell ref="CJ7:DA7"/>
    <mergeCell ref="A6:F6"/>
    <mergeCell ref="G6:AD6"/>
    <mergeCell ref="AE6:BC6"/>
    <mergeCell ref="BD6:BS6"/>
    <mergeCell ref="BT6:CI6"/>
    <mergeCell ref="CJ6:DA6"/>
    <mergeCell ref="A5:F5"/>
    <mergeCell ref="G5:AD5"/>
    <mergeCell ref="AE5:BC5"/>
    <mergeCell ref="BD5:BS5"/>
    <mergeCell ref="BT5:CI5"/>
    <mergeCell ref="CJ5:DA5"/>
    <mergeCell ref="A2:DA2"/>
    <mergeCell ref="A4:F4"/>
    <mergeCell ref="G4:AD4"/>
    <mergeCell ref="AE4:BC4"/>
    <mergeCell ref="BD4:BS4"/>
    <mergeCell ref="BT4:CI4"/>
    <mergeCell ref="CJ4:DA4"/>
    <mergeCell ref="H156:BC156"/>
    <mergeCell ref="BD156:BS156"/>
    <mergeCell ref="BT156:CI156"/>
    <mergeCell ref="CJ156:DA156"/>
    <mergeCell ref="A157:G157"/>
    <mergeCell ref="H157:BC157"/>
    <mergeCell ref="BD157:BS157"/>
    <mergeCell ref="BT157:CI157"/>
    <mergeCell ref="CJ157:DA157"/>
    <mergeCell ref="A160:G160"/>
    <mergeCell ref="H160:BC160"/>
    <mergeCell ref="BD160:BS160"/>
    <mergeCell ref="BT160:CI160"/>
    <mergeCell ref="CJ160:DA160"/>
    <mergeCell ref="A159:G159"/>
    <mergeCell ref="H163:BC163"/>
    <mergeCell ref="BD163:BS163"/>
    <mergeCell ref="BT163:CI163"/>
    <mergeCell ref="CJ163:DA163"/>
    <mergeCell ref="BT146:CI146"/>
    <mergeCell ref="CJ146:DA146"/>
    <mergeCell ref="H147:BS147"/>
    <mergeCell ref="BT147:CI147"/>
    <mergeCell ref="H158:BC158"/>
    <mergeCell ref="BD158:BS158"/>
    <mergeCell ref="A132:G132"/>
    <mergeCell ref="H132:BC132"/>
    <mergeCell ref="BD132:BS132"/>
    <mergeCell ref="BT132:CI132"/>
    <mergeCell ref="CJ132:DA132"/>
    <mergeCell ref="CJ144:DA144"/>
    <mergeCell ref="A133:G133"/>
    <mergeCell ref="H133:BC133"/>
    <mergeCell ref="CJ133:DA133"/>
    <mergeCell ref="A134:G134"/>
    <mergeCell ref="BF114:BU114"/>
    <mergeCell ref="BV114:CK114"/>
    <mergeCell ref="CJ145:DA145"/>
    <mergeCell ref="A161:G161"/>
    <mergeCell ref="H161:BC161"/>
    <mergeCell ref="BD161:BS161"/>
    <mergeCell ref="BT161:CI161"/>
    <mergeCell ref="CJ161:DA161"/>
    <mergeCell ref="A146:G146"/>
    <mergeCell ref="H146:BS146"/>
    <mergeCell ref="CL114:DA114"/>
    <mergeCell ref="A115:G115"/>
    <mergeCell ref="H115:AO115"/>
    <mergeCell ref="AP115:BE115"/>
    <mergeCell ref="BF115:BU115"/>
    <mergeCell ref="BV115:CK115"/>
    <mergeCell ref="CL115:DA115"/>
    <mergeCell ref="A114:G114"/>
    <mergeCell ref="H114:AO114"/>
    <mergeCell ref="AP114:BE114"/>
    <mergeCell ref="A116:G116"/>
    <mergeCell ref="H116:AO116"/>
    <mergeCell ref="AP116:BE116"/>
    <mergeCell ref="BF116:BU116"/>
    <mergeCell ref="BV116:CK116"/>
    <mergeCell ref="CL116:DA116"/>
    <mergeCell ref="H134:BC134"/>
    <mergeCell ref="BD134:BS134"/>
    <mergeCell ref="BT134:CI134"/>
    <mergeCell ref="CJ134:DA134"/>
    <mergeCell ref="BD133:BS133"/>
    <mergeCell ref="BT133:CI133"/>
    <mergeCell ref="CJ147:DA147"/>
    <mergeCell ref="A148:G148"/>
    <mergeCell ref="H148:BS148"/>
    <mergeCell ref="BT148:CI148"/>
    <mergeCell ref="CJ148:DA148"/>
    <mergeCell ref="A158:G158"/>
    <mergeCell ref="A147:G147"/>
    <mergeCell ref="BT158:CI158"/>
    <mergeCell ref="CJ158:DA158"/>
    <mergeCell ref="A156:G156"/>
    <mergeCell ref="A164:G164"/>
    <mergeCell ref="H164:BC164"/>
    <mergeCell ref="BD164:BS164"/>
    <mergeCell ref="BT164:CI164"/>
    <mergeCell ref="CJ164:DA164"/>
    <mergeCell ref="A162:G162"/>
    <mergeCell ref="H162:BC162"/>
    <mergeCell ref="BD162:BS162"/>
    <mergeCell ref="BT162:CI162"/>
    <mergeCell ref="A163:G163"/>
    <mergeCell ref="A165:G165"/>
    <mergeCell ref="H165:BC165"/>
    <mergeCell ref="BD165:BS165"/>
    <mergeCell ref="BT165:CI165"/>
    <mergeCell ref="CJ165:DA165"/>
    <mergeCell ref="H159:BC159"/>
    <mergeCell ref="BD159:BS159"/>
    <mergeCell ref="BT159:CI159"/>
    <mergeCell ref="CJ159:DA159"/>
    <mergeCell ref="CJ162:DA16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2019-06-13T12:21:49Z</cp:lastPrinted>
  <dcterms:created xsi:type="dcterms:W3CDTF">2008-10-01T13:21:49Z</dcterms:created>
  <dcterms:modified xsi:type="dcterms:W3CDTF">2019-06-13T12:22:37Z</dcterms:modified>
  <cp:category/>
  <cp:version/>
  <cp:contentType/>
  <cp:contentStatus/>
</cp:coreProperties>
</file>